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128"/>
  <workbookPr codeName="ThisWorkbook"/>
  <bookViews>
    <workbookView xWindow="65426" yWindow="65426" windowWidth="19420" windowHeight="10420" tabRatio="687" activeTab="0"/>
  </bookViews>
  <sheets>
    <sheet name="Covering Sheet - AGN" sheetId="4" r:id="rId1"/>
    <sheet name="Proforma OP (1,2,3)" sheetId="1" r:id="rId2"/>
    <sheet name="Proforma OP 4" sheetId="2" r:id="rId3"/>
    <sheet name="Protected proforma OP 1,2,3" sheetId="6" state="hidden" r:id="rId4"/>
    <sheet name="Protected proforma OP 4(a)" sheetId="5" state="hidden" r:id="rId5"/>
    <sheet name="Protected proforma OP 4(b) " sheetId="3" state="hidden" r:id="rId6"/>
  </sheets>
  <definedNames>
    <definedName name="_xlnm.Print_Area" localSheetId="0">'Covering Sheet - AGN'!$A$1:$C$39</definedName>
    <definedName name="_xlnm.Print_Area" localSheetId="1">'Proforma OP (1,2,3)'!$A$1:$F$28</definedName>
    <definedName name="_xlnm.Print_Area" localSheetId="2">'Proforma OP 4'!$A$1:$E$53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<sst xmlns="http://schemas.openxmlformats.org/spreadsheetml/2006/main" count="283" uniqueCount="206">
  <si>
    <t>Proforma OP 1. – Responsiveness of the Leaks and Emergencies telephone number</t>
  </si>
  <si>
    <t>Total number of calls received on the Leaks and Emergencies number</t>
  </si>
  <si>
    <t>Total number of calls to the Leaks and Emergencies number answered within 30 seconds</t>
  </si>
  <si>
    <t>Percentage of calls to the Leaks and Emergencies number answered within 30 seconds</t>
  </si>
  <si>
    <t>Average answer time for calls to the Leaks and Emergencies number</t>
  </si>
  <si>
    <t>Indicator code</t>
  </si>
  <si>
    <t>Proforma OP 2. – Responsiveness to public reporting of gas leaks</t>
  </si>
  <si>
    <t>Proforma OP 3. – Customer interruptions</t>
  </si>
  <si>
    <t>Sept Qtr</t>
  </si>
  <si>
    <t>Dec Qtr</t>
  </si>
  <si>
    <t>Mar Qtr</t>
  </si>
  <si>
    <t>June Qtr</t>
  </si>
  <si>
    <t>Transmission Pipeline</t>
  </si>
  <si>
    <t>Moomba</t>
  </si>
  <si>
    <t>South-East</t>
  </si>
  <si>
    <t>SEA Gas</t>
  </si>
  <si>
    <t>Farm taps</t>
  </si>
  <si>
    <t>TOTAL</t>
  </si>
  <si>
    <t>Network Area</t>
  </si>
  <si>
    <t>Distribution Mains</t>
  </si>
  <si>
    <t>Transmission Pressure Mains</t>
  </si>
  <si>
    <t>Total</t>
  </si>
  <si>
    <t>Angaston</t>
  </si>
  <si>
    <t>Freeling</t>
  </si>
  <si>
    <t>Whyalla</t>
  </si>
  <si>
    <t>Customer Type</t>
  </si>
  <si>
    <t>Gas Delivered (TJ)</t>
  </si>
  <si>
    <t>Domestic, Industrial and Commercial less than 10 TJ</t>
  </si>
  <si>
    <t>Industrial and Commercial greater than or equal to 10 TJ</t>
  </si>
  <si>
    <t>Number</t>
  </si>
  <si>
    <t>AGN-OP1-101</t>
  </si>
  <si>
    <t>AGN-OP1-102</t>
  </si>
  <si>
    <t>AGN-OP1-103</t>
  </si>
  <si>
    <t>AGN-OP1-104</t>
  </si>
  <si>
    <t>AGN-OP2-201</t>
  </si>
  <si>
    <t>AGN-OP2-202</t>
  </si>
  <si>
    <t>AGN-OP2-203</t>
  </si>
  <si>
    <t>AGN-OP2-204</t>
  </si>
  <si>
    <t>AGN-OP2-205</t>
  </si>
  <si>
    <t>AGN-OP3-301</t>
  </si>
  <si>
    <t>AGN-OP3-302</t>
  </si>
  <si>
    <t>AGN-OP4a-401</t>
  </si>
  <si>
    <t>AGN-OP4a-402</t>
  </si>
  <si>
    <t>AGN-OP4a-403</t>
  </si>
  <si>
    <t>AGN-OP4a-404</t>
  </si>
  <si>
    <t>AGN-OP4c-405</t>
  </si>
  <si>
    <t>AGN-OP4c-406</t>
  </si>
  <si>
    <t>AGN-OP4c-407</t>
  </si>
  <si>
    <t>AGN-OP4d-408</t>
  </si>
  <si>
    <t>AGN-OP4d-409</t>
  </si>
  <si>
    <t>AGN-OP4d-410</t>
  </si>
  <si>
    <t>Annual</t>
  </si>
  <si>
    <t xml:space="preserve">Metropolitan (includes Waterloo Corner, Two Wells &amp; Virginia) </t>
  </si>
  <si>
    <t xml:space="preserve">Mount Gambier </t>
  </si>
  <si>
    <t xml:space="preserve">Murray Bridge </t>
  </si>
  <si>
    <t>Nuriootpa</t>
  </si>
  <si>
    <t xml:space="preserve">Tanunda </t>
  </si>
  <si>
    <t xml:space="preserve">Peterborough </t>
  </si>
  <si>
    <t xml:space="preserve">Berri &amp; lateral </t>
  </si>
  <si>
    <t xml:space="preserve">Port Pirie </t>
  </si>
  <si>
    <t xml:space="preserve">Snuggery </t>
  </si>
  <si>
    <t>AGN-OP4b-401</t>
  </si>
  <si>
    <t>AGN-OP4b-402</t>
  </si>
  <si>
    <t>AGN-OP4b-403</t>
  </si>
  <si>
    <t>AGN-OP4b-404</t>
  </si>
  <si>
    <t>AGN-OP4b-405</t>
  </si>
  <si>
    <t>AGN-OP4b-406</t>
  </si>
  <si>
    <t>AGN-OP4b-407</t>
  </si>
  <si>
    <t>AGN-OP4b-408</t>
  </si>
  <si>
    <t>AGN-OP4b-409</t>
  </si>
  <si>
    <t>AGN-OP4b-410</t>
  </si>
  <si>
    <t>AGN-OP4b-411</t>
  </si>
  <si>
    <t>AGN-OP4b-412</t>
  </si>
  <si>
    <t>AGN-OP4b-413</t>
  </si>
  <si>
    <t>AGN-OP4b-414</t>
  </si>
  <si>
    <t>AGN-OP4b-501</t>
  </si>
  <si>
    <t>AGN-OP4b-502</t>
  </si>
  <si>
    <t>AGN-OP4b-503</t>
  </si>
  <si>
    <t>AGN-OP4b-504</t>
  </si>
  <si>
    <t>AGN-OP4b-505</t>
  </si>
  <si>
    <t>AGN-OP4b-506</t>
  </si>
  <si>
    <t>AGN-OP4b-507</t>
  </si>
  <si>
    <t>AGN-OP4b-508</t>
  </si>
  <si>
    <t>AGN-OP4b-509</t>
  </si>
  <si>
    <t>AGN-OP4b-510</t>
  </si>
  <si>
    <t>AGN-OP4b-511</t>
  </si>
  <si>
    <t>AGN-OP4b-512</t>
  </si>
  <si>
    <t>AGN-OP4b-513</t>
  </si>
  <si>
    <t>AGN-OP4b-514</t>
  </si>
  <si>
    <t>Metric</t>
  </si>
  <si>
    <t>(b)  Size of each separate distribution network:</t>
  </si>
  <si>
    <t>Year ending 30 June:</t>
  </si>
  <si>
    <t>Australian Gas Networks Data Submission Template</t>
  </si>
  <si>
    <t>Organisation:</t>
  </si>
  <si>
    <t>Data Input Contact Person:</t>
  </si>
  <si>
    <t>Name</t>
  </si>
  <si>
    <t>Position</t>
  </si>
  <si>
    <t>Email</t>
  </si>
  <si>
    <t>Telephone</t>
  </si>
  <si>
    <t>Commission Contact Persons:</t>
  </si>
  <si>
    <t>Vicky Knighton</t>
  </si>
  <si>
    <t>Manager, Regulatory Compliance</t>
  </si>
  <si>
    <t>Vicky.knighton@sa.gov.au</t>
  </si>
  <si>
    <t>(08) 8463 4801</t>
  </si>
  <si>
    <t>Year:</t>
  </si>
  <si>
    <t>Year ending:</t>
  </si>
  <si>
    <t>2016-17</t>
  </si>
  <si>
    <t>2017-18</t>
  </si>
  <si>
    <t>2018-19</t>
  </si>
  <si>
    <t>2019-20</t>
  </si>
  <si>
    <t>2020-21</t>
  </si>
  <si>
    <t>2021-22</t>
  </si>
  <si>
    <t>2022-23</t>
  </si>
  <si>
    <t>2023-24</t>
  </si>
  <si>
    <t>2024-25</t>
  </si>
  <si>
    <t>2025-26</t>
  </si>
  <si>
    <t>Q1 2021-22</t>
  </si>
  <si>
    <t>Q2 2021-22</t>
  </si>
  <si>
    <t>Q3 2021-22</t>
  </si>
  <si>
    <t>Q4 2021-22</t>
  </si>
  <si>
    <t>Q1 2022-23</t>
  </si>
  <si>
    <t>Q2 2022-23</t>
  </si>
  <si>
    <t>Q3 2022-23</t>
  </si>
  <si>
    <t>Q4 2022-23</t>
  </si>
  <si>
    <t>Q1 2023-24</t>
  </si>
  <si>
    <t>Q2 2023-24</t>
  </si>
  <si>
    <t>Q3 2023-24</t>
  </si>
  <si>
    <t>Q4 2023-24</t>
  </si>
  <si>
    <t>Q1 2024-25</t>
  </si>
  <si>
    <t>Q2 2024-25</t>
  </si>
  <si>
    <t>Q3 2024-25</t>
  </si>
  <si>
    <t>Q4 2024-25</t>
  </si>
  <si>
    <t>Q1 2025-26</t>
  </si>
  <si>
    <t>Q2 2025-26</t>
  </si>
  <si>
    <t>Q3 2025-26</t>
  </si>
  <si>
    <t>Q4 2025-26</t>
  </si>
  <si>
    <t>Q1 2026-27</t>
  </si>
  <si>
    <t>Q2 2026-27</t>
  </si>
  <si>
    <t>Q3 2026-27</t>
  </si>
  <si>
    <t>Q4 2026-27</t>
  </si>
  <si>
    <t>Q1 2027-28</t>
  </si>
  <si>
    <t>Q2 2027-28</t>
  </si>
  <si>
    <t>Q3 2027-28</t>
  </si>
  <si>
    <t>Q4 2027-28</t>
  </si>
  <si>
    <t>Q1 2028-29</t>
  </si>
  <si>
    <t>Q2 2028-29</t>
  </si>
  <si>
    <t>Q3 2028-29</t>
  </si>
  <si>
    <t>Q4 2028-29</t>
  </si>
  <si>
    <t>Q1 2029-30</t>
  </si>
  <si>
    <t>Q2 2029-30</t>
  </si>
  <si>
    <t>Q3 2029-30</t>
  </si>
  <si>
    <t>Q4 2029-30</t>
  </si>
  <si>
    <t>Q1 2030-31</t>
  </si>
  <si>
    <t>Q2 2030-31</t>
  </si>
  <si>
    <t>Q3 2030-31</t>
  </si>
  <si>
    <t>Q4 2030-31</t>
  </si>
  <si>
    <t>2026-27</t>
  </si>
  <si>
    <t>2027-28</t>
  </si>
  <si>
    <t>2028-29</t>
  </si>
  <si>
    <t>2029-30</t>
  </si>
  <si>
    <t>2030-31</t>
  </si>
  <si>
    <t>Mount Barker (LPG)</t>
  </si>
  <si>
    <t>TOTAL - NATURAL GAS</t>
  </si>
  <si>
    <t>TOTAL - LPG</t>
  </si>
  <si>
    <t>TOTAL - RENEWABLE GAS BLEND</t>
  </si>
  <si>
    <r>
      <t xml:space="preserve">Total number of potential </t>
    </r>
    <r>
      <rPr>
        <b/>
        <sz val="11"/>
        <color theme="1"/>
        <rFont val="Calibri Light"/>
        <family val="2"/>
        <scheme val="major"/>
      </rPr>
      <t>gas</t>
    </r>
    <r>
      <rPr>
        <sz val="11"/>
        <color theme="1"/>
        <rFont val="Calibri Light"/>
        <family val="2"/>
        <scheme val="major"/>
      </rPr>
      <t xml:space="preserve"> leaks reported by the public</t>
    </r>
  </si>
  <si>
    <r>
      <t>Total number of high-priority</t>
    </r>
    <r>
      <rPr>
        <vertAlign val="superscript"/>
        <sz val="11"/>
        <rFont val="Calibri Light"/>
        <family val="2"/>
        <scheme val="major"/>
      </rPr>
      <t>1</t>
    </r>
    <r>
      <rPr>
        <sz val="11"/>
        <color rgb="FFFF0000"/>
        <rFont val="Calibri Light"/>
        <family val="2"/>
        <scheme val="major"/>
      </rPr>
      <t xml:space="preserve"> </t>
    </r>
    <r>
      <rPr>
        <b/>
        <sz val="11"/>
        <color theme="1"/>
        <rFont val="Calibri Light"/>
        <family val="2"/>
        <scheme val="major"/>
      </rPr>
      <t>gas</t>
    </r>
    <r>
      <rPr>
        <sz val="11"/>
        <color theme="1"/>
        <rFont val="Calibri Light"/>
        <family val="2"/>
        <scheme val="major"/>
      </rPr>
      <t xml:space="preserve"> leaks reported by the public</t>
    </r>
  </si>
  <si>
    <r>
      <t>Total number of other</t>
    </r>
    <r>
      <rPr>
        <vertAlign val="superscript"/>
        <sz val="11"/>
        <rFont val="Calibri Light"/>
        <family val="2"/>
        <scheme val="major"/>
      </rPr>
      <t xml:space="preserve"> 2</t>
    </r>
    <r>
      <rPr>
        <sz val="11"/>
        <color theme="1"/>
        <rFont val="Calibri Light"/>
        <family val="2"/>
        <scheme val="major"/>
      </rPr>
      <t xml:space="preserve"> </t>
    </r>
    <r>
      <rPr>
        <b/>
        <sz val="11"/>
        <color theme="1"/>
        <rFont val="Calibri Light"/>
        <family val="2"/>
        <scheme val="major"/>
      </rPr>
      <t>gas</t>
    </r>
    <r>
      <rPr>
        <sz val="11"/>
        <color theme="1"/>
        <rFont val="Calibri Light"/>
        <family val="2"/>
        <scheme val="major"/>
      </rPr>
      <t xml:space="preserve"> leaks reported by the public</t>
    </r>
  </si>
  <si>
    <r>
      <t xml:space="preserve">Percentage of </t>
    </r>
    <r>
      <rPr>
        <b/>
        <sz val="11"/>
        <color theme="1"/>
        <rFont val="Calibri Light"/>
        <family val="2"/>
        <scheme val="major"/>
      </rPr>
      <t>gas</t>
    </r>
    <r>
      <rPr>
        <sz val="11"/>
        <color theme="1"/>
        <rFont val="Calibri Light"/>
        <family val="2"/>
        <scheme val="major"/>
      </rPr>
      <t xml:space="preserve"> leaks reports by the public repaired within the timeframes in </t>
    </r>
    <r>
      <rPr>
        <b/>
        <sz val="11"/>
        <color theme="1"/>
        <rFont val="Calibri Light"/>
        <family val="2"/>
        <scheme val="major"/>
      </rPr>
      <t>AGN’s</t>
    </r>
    <r>
      <rPr>
        <sz val="11"/>
        <color theme="1"/>
        <rFont val="Calibri Light"/>
        <family val="2"/>
        <scheme val="major"/>
      </rPr>
      <t xml:space="preserve"> Leakage Management Plan</t>
    </r>
  </si>
  <si>
    <r>
      <t xml:space="preserve">Total number of publicly reported potential </t>
    </r>
    <r>
      <rPr>
        <b/>
        <sz val="11"/>
        <color theme="1"/>
        <rFont val="Calibri Light"/>
        <family val="2"/>
        <scheme val="major"/>
      </rPr>
      <t>gas</t>
    </r>
    <r>
      <rPr>
        <sz val="11"/>
        <color theme="1"/>
        <rFont val="Calibri Light"/>
        <family val="2"/>
        <scheme val="major"/>
      </rPr>
      <t xml:space="preserve"> leaks attended where no leak was found</t>
    </r>
  </si>
  <si>
    <r>
      <t xml:space="preserve">Number of </t>
    </r>
    <r>
      <rPr>
        <b/>
        <sz val="11"/>
        <color theme="1"/>
        <rFont val="Calibri Light"/>
        <family val="2"/>
        <scheme val="major"/>
      </rPr>
      <t>customers</t>
    </r>
    <r>
      <rPr>
        <sz val="11"/>
        <color theme="1"/>
        <rFont val="Calibri Light"/>
        <family val="2"/>
        <scheme val="major"/>
      </rPr>
      <t xml:space="preserve"> experiencing multiple interruptions within a year</t>
    </r>
    <r>
      <rPr>
        <vertAlign val="superscript"/>
        <sz val="11"/>
        <rFont val="Calibri Light"/>
        <family val="2"/>
        <scheme val="major"/>
      </rPr>
      <t>3</t>
    </r>
  </si>
  <si>
    <r>
      <t xml:space="preserve">Number of </t>
    </r>
    <r>
      <rPr>
        <b/>
        <sz val="11"/>
        <color theme="1"/>
        <rFont val="Calibri Light"/>
        <family val="2"/>
        <scheme val="major"/>
      </rPr>
      <t>customers</t>
    </r>
    <r>
      <rPr>
        <sz val="11"/>
        <color theme="1"/>
        <rFont val="Calibri Light"/>
        <family val="2"/>
        <scheme val="major"/>
      </rPr>
      <t xml:space="preserve"> experiencing long duration interruptions</t>
    </r>
    <r>
      <rPr>
        <vertAlign val="superscript"/>
        <sz val="11"/>
        <rFont val="Calibri Light"/>
        <family val="2"/>
        <scheme val="major"/>
      </rPr>
      <t>4</t>
    </r>
  </si>
  <si>
    <r>
      <rPr>
        <vertAlign val="superscript"/>
        <sz val="9"/>
        <color theme="1"/>
        <rFont val="Calibri Light"/>
        <family val="2"/>
        <scheme val="major"/>
      </rPr>
      <t>1</t>
    </r>
    <r>
      <rPr>
        <sz val="9"/>
        <color theme="1"/>
        <rFont val="Calibri Light"/>
        <family val="2"/>
        <scheme val="major"/>
      </rPr>
      <t xml:space="preserve"> High priority leaks are Class 1 leaks in accordance with AGN’s Leakage Management Plan.</t>
    </r>
  </si>
  <si>
    <r>
      <rPr>
        <vertAlign val="superscript"/>
        <sz val="9"/>
        <color theme="1"/>
        <rFont val="Calibri Light"/>
        <family val="2"/>
        <scheme val="major"/>
      </rPr>
      <t>2</t>
    </r>
    <r>
      <rPr>
        <sz val="9"/>
        <color theme="1"/>
        <rFont val="Calibri Light"/>
        <family val="2"/>
        <scheme val="major"/>
      </rPr>
      <t xml:space="preserve"> Other leaks are all other leaks reported to AGN where a leak is found but assessed not to be a Class 1 Leak</t>
    </r>
  </si>
  <si>
    <r>
      <rPr>
        <vertAlign val="superscript"/>
        <sz val="9"/>
        <color theme="1"/>
        <rFont val="Calibri Light"/>
        <family val="2"/>
        <scheme val="major"/>
      </rPr>
      <t>3</t>
    </r>
    <r>
      <rPr>
        <sz val="9"/>
        <color theme="1"/>
        <rFont val="Calibri Light"/>
        <family val="2"/>
        <scheme val="major"/>
      </rPr>
      <t xml:space="preserve"> The number of customers that have two or more interruptions within a year where the interruption is unplanned and caused by operator actions, third party damage or asset condition.</t>
    </r>
  </si>
  <si>
    <r>
      <rPr>
        <vertAlign val="superscript"/>
        <sz val="9"/>
        <color theme="1"/>
        <rFont val="Calibri Light"/>
        <family val="2"/>
        <scheme val="major"/>
      </rPr>
      <t>4</t>
    </r>
    <r>
      <rPr>
        <sz val="9"/>
        <color theme="1"/>
        <rFont val="Calibri Light"/>
        <family val="2"/>
        <scheme val="major"/>
      </rPr>
      <t xml:space="preserve"> The number of events within a year where a gas supply interruption is not restored within 12 hours and the interruption is unplanned, caused by operator actions, third party damage or asset condition.</t>
    </r>
  </si>
  <si>
    <r>
      <t xml:space="preserve">(a)  Quantity of </t>
    </r>
    <r>
      <rPr>
        <b/>
        <sz val="12"/>
        <color theme="1"/>
        <rFont val="Calibri Light"/>
        <family val="2"/>
        <scheme val="major"/>
      </rPr>
      <t>gas</t>
    </r>
    <r>
      <rPr>
        <sz val="12"/>
        <color theme="1"/>
        <rFont val="Calibri Light"/>
        <family val="2"/>
        <scheme val="major"/>
      </rPr>
      <t xml:space="preserve"> entering the </t>
    </r>
    <r>
      <rPr>
        <b/>
        <sz val="12"/>
        <color theme="1"/>
        <rFont val="Calibri Light"/>
        <family val="2"/>
        <scheme val="major"/>
      </rPr>
      <t>distribution system</t>
    </r>
    <r>
      <rPr>
        <sz val="12"/>
        <color theme="1"/>
        <rFont val="Calibri Light"/>
        <family val="2"/>
        <scheme val="major"/>
      </rPr>
      <t xml:space="preserve"> from each source:</t>
    </r>
  </si>
  <si>
    <r>
      <t xml:space="preserve">(c)  Quantity of </t>
    </r>
    <r>
      <rPr>
        <b/>
        <sz val="12"/>
        <color theme="1"/>
        <rFont val="Calibri Light"/>
        <family val="2"/>
        <scheme val="major"/>
      </rPr>
      <t>gas</t>
    </r>
    <r>
      <rPr>
        <sz val="12"/>
        <color theme="1"/>
        <rFont val="Calibri Light"/>
        <family val="2"/>
        <scheme val="major"/>
      </rPr>
      <t xml:space="preserve"> distributed to </t>
    </r>
    <r>
      <rPr>
        <b/>
        <sz val="12"/>
        <color theme="1"/>
        <rFont val="Calibri Light"/>
        <family val="2"/>
        <scheme val="major"/>
      </rPr>
      <t>customers</t>
    </r>
    <r>
      <rPr>
        <sz val="12"/>
        <color theme="1"/>
        <rFont val="Calibri Light"/>
        <family val="2"/>
        <scheme val="major"/>
      </rPr>
      <t>:</t>
    </r>
  </si>
  <si>
    <r>
      <t xml:space="preserve">(d)  Number of </t>
    </r>
    <r>
      <rPr>
        <b/>
        <sz val="12"/>
        <color theme="1"/>
        <rFont val="Calibri Light"/>
        <family val="2"/>
        <scheme val="major"/>
      </rPr>
      <t>customers</t>
    </r>
    <r>
      <rPr>
        <sz val="12"/>
        <color theme="1"/>
        <rFont val="Calibri Light"/>
        <family val="2"/>
        <scheme val="major"/>
      </rPr>
      <t xml:space="preserve"> connected to the </t>
    </r>
    <r>
      <rPr>
        <b/>
        <sz val="12"/>
        <color theme="1"/>
        <rFont val="Calibri Light"/>
        <family val="2"/>
        <scheme val="major"/>
      </rPr>
      <t>distribution</t>
    </r>
    <r>
      <rPr>
        <sz val="12"/>
        <color theme="1"/>
        <rFont val="Calibri Light"/>
        <family val="2"/>
        <scheme val="major"/>
      </rPr>
      <t xml:space="preserve"> </t>
    </r>
    <r>
      <rPr>
        <b/>
        <sz val="12"/>
        <color theme="1"/>
        <rFont val="Calibri Light"/>
        <family val="2"/>
        <scheme val="major"/>
      </rPr>
      <t>system</t>
    </r>
    <r>
      <rPr>
        <sz val="12"/>
        <color theme="1"/>
        <rFont val="Calibri Light"/>
        <family val="2"/>
        <scheme val="major"/>
      </rPr>
      <t xml:space="preserve"> as at the last day 
of the reporting period:</t>
    </r>
  </si>
  <si>
    <t>Quantity (TJ)</t>
  </si>
  <si>
    <t>Length of Gas Pipe (km)</t>
  </si>
  <si>
    <r>
      <t>Proforma OP 4. – Statistical information</t>
    </r>
    <r>
      <rPr>
        <i/>
        <vertAlign val="superscript"/>
        <sz val="16"/>
        <color theme="4" tint="-0.24997000396251678"/>
        <rFont val="Calibri Light"/>
        <family val="2"/>
        <scheme val="major"/>
      </rPr>
      <t>1</t>
    </r>
  </si>
  <si>
    <r>
      <rPr>
        <vertAlign val="superscript"/>
        <sz val="9"/>
        <color theme="1"/>
        <rFont val="Calibri Light"/>
        <family val="2"/>
        <scheme val="major"/>
      </rPr>
      <t>1</t>
    </r>
    <r>
      <rPr>
        <sz val="9"/>
        <color theme="1"/>
        <rFont val="Calibri Light"/>
        <family val="2"/>
        <scheme val="major"/>
      </rPr>
      <t xml:space="preserve"> Information required to be submitted on an annual basis and must be forwarded by AGN to the Commission by 31 August for the 12 month period ending on the previous 30 June</t>
    </r>
  </si>
  <si>
    <r>
      <t xml:space="preserve">Please complete the details in the boxes below, and ensure the data is authorised by the appropriate delegate in accordance with clause 2.5 of the Gas Industry Guideline No. 1 prior to submission to the Commission. 
Submit to </t>
    </r>
    <r>
      <rPr>
        <b/>
        <u val="single"/>
        <sz val="12"/>
        <color rgb="FF0070C0"/>
        <rFont val="Calibri"/>
        <family val="2"/>
        <scheme val="minor"/>
      </rPr>
      <t>reporting@escosa.sa.gov.au</t>
    </r>
    <r>
      <rPr>
        <b/>
        <sz val="12"/>
        <rFont val="Calibri"/>
        <family val="2"/>
        <scheme val="minor"/>
      </rPr>
      <t>.</t>
    </r>
  </si>
  <si>
    <t>Tonsley Innovation District/Mitchell Park</t>
  </si>
  <si>
    <t>Q1 2016-17</t>
  </si>
  <si>
    <t>Q2 2016-17</t>
  </si>
  <si>
    <t>Q3 2016-17</t>
  </si>
  <si>
    <t>Q4 2016-17</t>
  </si>
  <si>
    <t>Q1 2017-18</t>
  </si>
  <si>
    <t>Q2 2017-18</t>
  </si>
  <si>
    <t>Q3 2017-18</t>
  </si>
  <si>
    <t>Q4 2017-18</t>
  </si>
  <si>
    <t>Q1 2018-19</t>
  </si>
  <si>
    <t>Q2 2018-19</t>
  </si>
  <si>
    <t>Q3 2018-19</t>
  </si>
  <si>
    <t>Q4 2018-19</t>
  </si>
  <si>
    <t>Q1 2019-20</t>
  </si>
  <si>
    <t>Q2 2019-20</t>
  </si>
  <si>
    <t>Q3 2019-20</t>
  </si>
  <si>
    <t>Q4 2019-20</t>
  </si>
  <si>
    <t>Q1 2020-21</t>
  </si>
  <si>
    <t>Q2 2020-21</t>
  </si>
  <si>
    <t>Q3 2020-21</t>
  </si>
  <si>
    <t>Q4 2020-21</t>
  </si>
  <si>
    <t>Select Year 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</si>
</sst>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font>
      <sz val="11"/>
      <color theme="1"/>
      <name val="Calibri"/>
      <family val="2"/>
      <scheme val="minor"/>
    </font>
    <font>
      <sz val="10"/>
      <name val="Arial"/>
      <family val="2"/>
    </font>
    <font>
      <b/>
      <sz val="11"/>
      <color theme="1"/>
      <name val="Calibri"/>
      <family val="2"/>
      <scheme val="minor"/>
    </font>
    <font>
      <b/>
      <sz val="11"/>
      <color theme="0" tint="-0.4999699890613556"/>
      <name val="Calibri"/>
      <family val="2"/>
      <scheme val="minor"/>
    </font>
    <font>
      <sz val="8"/>
      <name val="Calibri"/>
      <family val="2"/>
      <scheme val="minor"/>
    </font>
    <font>
      <b/>
      <sz val="11"/>
      <color theme="0"/>
      <name val="Calibri"/>
      <family val="2"/>
      <scheme val="minor"/>
    </font>
    <font>
      <sz val="11"/>
      <name val="Calibri"/>
      <family val="2"/>
      <scheme val="minor"/>
    </font>
    <font>
      <b/>
      <sz val="11"/>
      <name val="Calibri"/>
      <family val="2"/>
      <scheme val="minor"/>
    </font>
    <font>
      <b/>
      <sz val="12"/>
      <name val="Calibri"/>
      <family val="2"/>
      <scheme val="minor"/>
    </font>
    <font>
      <b/>
      <u val="single"/>
      <sz val="12"/>
      <color rgb="FF0070C0"/>
      <name val="Calibri"/>
      <family val="2"/>
      <scheme val="minor"/>
    </font>
    <font>
      <b/>
      <u val="single"/>
      <sz val="11"/>
      <name val="Calibri"/>
      <family val="2"/>
      <scheme val="minor"/>
    </font>
    <font>
      <u val="single"/>
      <sz val="10"/>
      <color indexed="12"/>
      <name val="Arial"/>
      <family val="2"/>
    </font>
    <font>
      <b/>
      <sz val="11"/>
      <color theme="1"/>
      <name val="Calibri Light"/>
      <family val="2"/>
      <scheme val="major"/>
    </font>
    <font>
      <sz val="11"/>
      <color theme="1"/>
      <name val="Calibri Light"/>
      <family val="2"/>
      <scheme val="major"/>
    </font>
    <font>
      <b/>
      <i/>
      <sz val="16"/>
      <color theme="4" tint="-0.24997000396251678"/>
      <name val="Calibri Light"/>
      <family val="2"/>
      <scheme val="major"/>
    </font>
    <font>
      <b/>
      <sz val="11"/>
      <color theme="0"/>
      <name val="Calibri Light"/>
      <family val="2"/>
      <scheme val="major"/>
    </font>
    <font>
      <vertAlign val="superscript"/>
      <sz val="11"/>
      <name val="Calibri Light"/>
      <family val="2"/>
      <scheme val="major"/>
    </font>
    <font>
      <sz val="11"/>
      <color rgb="FFFF0000"/>
      <name val="Calibri Light"/>
      <family val="2"/>
      <scheme val="major"/>
    </font>
    <font>
      <sz val="9"/>
      <color theme="1"/>
      <name val="Calibri Light"/>
      <family val="2"/>
      <scheme val="major"/>
    </font>
    <font>
      <vertAlign val="superscript"/>
      <sz val="9"/>
      <color theme="1"/>
      <name val="Calibri Light"/>
      <family val="2"/>
      <scheme val="major"/>
    </font>
    <font>
      <sz val="12"/>
      <color theme="1"/>
      <name val="Calibri Light"/>
      <family val="2"/>
      <scheme val="major"/>
    </font>
    <font>
      <b/>
      <sz val="12"/>
      <color theme="1"/>
      <name val="Calibri Light"/>
      <family val="2"/>
      <scheme val="major"/>
    </font>
    <font>
      <b/>
      <sz val="11"/>
      <color theme="0" tint="-0.4999699890613556"/>
      <name val="Calibri Light"/>
      <family val="2"/>
      <scheme val="major"/>
    </font>
    <font>
      <i/>
      <vertAlign val="superscript"/>
      <sz val="16"/>
      <color theme="4" tint="-0.24997000396251678"/>
      <name val="Calibri Light"/>
      <family val="2"/>
      <scheme val="major"/>
    </font>
    <font>
      <u val="single"/>
      <sz val="11"/>
      <color theme="10"/>
      <name val="Calibri"/>
      <family val="2"/>
      <scheme val="minor"/>
    </font>
  </fonts>
  <fills count="7">
    <fill>
      <patternFill/>
    </fill>
    <fill>
      <patternFill patternType="gray125"/>
    </fill>
    <fill>
      <patternFill patternType="solid">
        <fgColor theme="4" tint="-0.24997000396251678"/>
        <bgColor indexed="64"/>
      </patternFill>
    </fill>
    <fill>
      <patternFill patternType="solid">
        <fgColor theme="4" tint="0.5999900102615356"/>
        <bgColor indexed="64"/>
      </patternFill>
    </fill>
    <fill>
      <patternFill patternType="solid">
        <fgColor theme="0"/>
        <bgColor indexed="64"/>
      </patternFill>
    </fill>
    <fill>
      <patternFill patternType="solid">
        <fgColor theme="8"/>
        <bgColor indexed="64"/>
      </patternFill>
    </fill>
    <fill>
      <patternFill patternType="solid">
        <fgColor theme="4" tint="0.7999799847602844"/>
        <bgColor indexed="64"/>
      </patternFill>
    </fill>
  </fills>
  <borders count="11">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style="medium"/>
      <top style="medium"/>
      <bottom style="medium"/>
    </border>
    <border>
      <left style="medium"/>
      <right/>
      <top/>
      <bottom style="medium"/>
    </border>
    <border>
      <left/>
      <right/>
      <top/>
      <bottom style="medium"/>
    </border>
    <border>
      <left/>
      <right style="medium"/>
      <top/>
      <bottom style="medium"/>
    </border>
    <border>
      <left style="thin">
        <color theme="0" tint="-0.24997000396251678"/>
      </left>
      <right style="thin">
        <color theme="0" tint="-0.24997000396251678"/>
      </right>
      <top style="thin">
        <color theme="0" tint="-0.24997000396251678"/>
      </top>
      <bottom style="thin">
        <color theme="0" tint="-0.24997000396251678"/>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1" fillId="0" borderId="0" applyNumberFormat="0" applyFill="0" applyBorder="0">
      <alignment/>
      <protection locked="0"/>
    </xf>
    <xf numFmtId="0" fontId="24" fillId="0" borderId="0" applyNumberFormat="0" applyFill="0" applyBorder="0" applyAlignment="0" applyProtection="0"/>
  </cellStyleXfs>
  <cellXfs count="72">
    <xf numFmtId="0" fontId="0" fillId="0" borderId="0" xfId="0"/>
    <xf numFmtId="0" fontId="0" fillId="0" borderId="0" xfId="0" applyFont="1"/>
    <xf numFmtId="0" fontId="3" fillId="0" borderId="0" xfId="0" applyFont="1"/>
    <xf numFmtId="0" fontId="3" fillId="0" borderId="0" xfId="0" applyFont="1" applyAlignment="1">
      <alignment/>
    </xf>
    <xf numFmtId="0" fontId="2" fillId="0" borderId="0" xfId="0" applyFont="1" applyAlignment="1">
      <alignment vertical="center"/>
    </xf>
    <xf numFmtId="0" fontId="0" fillId="0" borderId="0" xfId="0" applyBorder="1"/>
    <xf numFmtId="0" fontId="0" fillId="0" borderId="0" xfId="0" applyAlignment="1">
      <alignment/>
    </xf>
    <xf numFmtId="0" fontId="5" fillId="2" borderId="0" xfId="0" applyFont="1" applyFill="1"/>
    <xf numFmtId="0" fontId="6" fillId="3" borderId="1" xfId="20" applyFont="1" applyFill="1" applyBorder="1">
      <alignment/>
      <protection/>
    </xf>
    <xf numFmtId="0" fontId="6" fillId="3" borderId="2" xfId="20" applyFont="1" applyFill="1" applyBorder="1">
      <alignment/>
      <protection/>
    </xf>
    <xf numFmtId="0" fontId="6" fillId="3" borderId="3" xfId="20" applyFont="1" applyFill="1" applyBorder="1">
      <alignment/>
      <protection/>
    </xf>
    <xf numFmtId="0" fontId="6" fillId="0" borderId="0" xfId="20" applyFont="1">
      <alignment/>
      <protection/>
    </xf>
    <xf numFmtId="0" fontId="6" fillId="3" borderId="4" xfId="20" applyFont="1" applyFill="1" applyBorder="1">
      <alignment/>
      <protection/>
    </xf>
    <xf numFmtId="0" fontId="6" fillId="3" borderId="0" xfId="20" applyFont="1" applyFill="1">
      <alignment/>
      <protection/>
    </xf>
    <xf numFmtId="0" fontId="6" fillId="3" borderId="5" xfId="20" applyFont="1" applyFill="1" applyBorder="1">
      <alignment/>
      <protection/>
    </xf>
    <xf numFmtId="0" fontId="10" fillId="3" borderId="4" xfId="20" applyFont="1" applyFill="1" applyBorder="1">
      <alignment/>
      <protection/>
    </xf>
    <xf numFmtId="0" fontId="6" fillId="4" borderId="6" xfId="20" applyFont="1" applyFill="1" applyBorder="1" applyAlignment="1">
      <alignment wrapText="1"/>
      <protection/>
    </xf>
    <xf numFmtId="0" fontId="7" fillId="3" borderId="4" xfId="20" applyFont="1" applyFill="1" applyBorder="1">
      <alignment/>
      <protection/>
    </xf>
    <xf numFmtId="0" fontId="10" fillId="3" borderId="4" xfId="20" applyFont="1" applyFill="1" applyBorder="1" applyAlignment="1">
      <alignment horizontal="left"/>
      <protection/>
    </xf>
    <xf numFmtId="0" fontId="6" fillId="3" borderId="0" xfId="20" applyFont="1" applyFill="1" applyAlignment="1">
      <alignment horizontal="left"/>
      <protection/>
    </xf>
    <xf numFmtId="0" fontId="7" fillId="3" borderId="4" xfId="20" applyFont="1" applyFill="1" applyBorder="1" applyAlignment="1">
      <alignment horizontal="left"/>
      <protection/>
    </xf>
    <xf numFmtId="0" fontId="11" fillId="3" borderId="4" xfId="21" applyFill="1" applyBorder="1" applyAlignment="1" applyProtection="1">
      <alignment horizontal="left"/>
      <protection/>
    </xf>
    <xf numFmtId="0" fontId="6" fillId="3" borderId="7" xfId="20" applyFont="1" applyFill="1" applyBorder="1">
      <alignment/>
      <protection/>
    </xf>
    <xf numFmtId="0" fontId="6" fillId="3" borderId="8" xfId="20" applyFont="1" applyFill="1" applyBorder="1">
      <alignment/>
      <protection/>
    </xf>
    <xf numFmtId="0" fontId="6" fillId="3" borderId="9" xfId="20" applyFont="1" applyFill="1" applyBorder="1">
      <alignment/>
      <protection/>
    </xf>
    <xf numFmtId="17" fontId="0" fillId="0" borderId="0" xfId="0" applyNumberFormat="1"/>
    <xf numFmtId="17" fontId="0" fillId="0" borderId="0" xfId="0" applyNumberFormat="1" applyAlignment="1">
      <alignment/>
    </xf>
    <xf numFmtId="0" fontId="5" fillId="5" borderId="0" xfId="0" applyFont="1" applyFill="1" applyBorder="1" applyAlignment="1">
      <alignment horizontal="center" vertical="center"/>
    </xf>
    <xf numFmtId="0" fontId="0" fillId="0" borderId="0" xfId="0" applyFont="1" applyAlignment="1">
      <alignment vertical="center"/>
    </xf>
    <xf numFmtId="0" fontId="12" fillId="0" borderId="0" xfId="0" applyFont="1"/>
    <xf numFmtId="0" fontId="13" fillId="0" borderId="0" xfId="0" applyFont="1"/>
    <xf numFmtId="17" fontId="13" fillId="0" borderId="0" xfId="0" applyNumberFormat="1" applyFont="1"/>
    <xf numFmtId="0" fontId="14" fillId="0" borderId="0" xfId="0" applyFont="1"/>
    <xf numFmtId="0" fontId="15" fillId="2" borderId="0" xfId="0" applyFont="1" applyFill="1"/>
    <xf numFmtId="0" fontId="18" fillId="0" borderId="0" xfId="0" applyFont="1"/>
    <xf numFmtId="0" fontId="18" fillId="0" borderId="0" xfId="0" applyFont="1" applyAlignment="1">
      <alignment wrapText="1"/>
    </xf>
    <xf numFmtId="17" fontId="13" fillId="0" borderId="0" xfId="0" applyNumberFormat="1" applyFont="1" applyAlignment="1">
      <alignment/>
    </xf>
    <xf numFmtId="0" fontId="13" fillId="0" borderId="0" xfId="0" applyFont="1" applyAlignment="1">
      <alignment/>
    </xf>
    <xf numFmtId="0" fontId="22" fillId="0" borderId="0" xfId="0" applyFont="1" applyAlignment="1">
      <alignment/>
    </xf>
    <xf numFmtId="0" fontId="22" fillId="0" borderId="0" xfId="0" applyFont="1"/>
    <xf numFmtId="0" fontId="12" fillId="0" borderId="0" xfId="0" applyFont="1" applyAlignment="1">
      <alignment horizontal="left"/>
    </xf>
    <xf numFmtId="0" fontId="15" fillId="2" borderId="10" xfId="0" applyFont="1" applyFill="1" applyBorder="1"/>
    <xf numFmtId="0" fontId="13" fillId="0" borderId="10" xfId="0" applyFont="1" applyBorder="1"/>
    <xf numFmtId="0" fontId="15" fillId="2" borderId="10" xfId="0" applyFont="1" applyFill="1" applyBorder="1" applyAlignment="1">
      <alignment horizontal="center" vertical="center"/>
    </xf>
    <xf numFmtId="0" fontId="15" fillId="2" borderId="10" xfId="0" applyFont="1" applyFill="1" applyBorder="1" applyAlignment="1">
      <alignment horizontal="center"/>
    </xf>
    <xf numFmtId="3" fontId="13" fillId="0" borderId="10" xfId="0" applyNumberFormat="1" applyFont="1" applyBorder="1" applyAlignment="1">
      <alignment horizontal="center" vertical="center"/>
    </xf>
    <xf numFmtId="164" fontId="13" fillId="0" borderId="10" xfId="0" applyNumberFormat="1" applyFont="1" applyBorder="1" applyAlignment="1">
      <alignment horizontal="center" vertical="center"/>
    </xf>
    <xf numFmtId="3" fontId="13" fillId="0" borderId="0" xfId="0" applyNumberFormat="1" applyFont="1"/>
    <xf numFmtId="165" fontId="13" fillId="0" borderId="10" xfId="0" applyNumberFormat="1" applyFont="1" applyBorder="1" applyAlignment="1">
      <alignment horizontal="center" vertical="center"/>
    </xf>
    <xf numFmtId="3" fontId="13" fillId="0" borderId="10" xfId="0" applyNumberFormat="1" applyFont="1" applyBorder="1" applyAlignment="1">
      <alignment horizontal="center"/>
    </xf>
    <xf numFmtId="164" fontId="13" fillId="0" borderId="10" xfId="0" applyNumberFormat="1" applyFont="1" applyBorder="1" applyAlignment="1">
      <alignment horizontal="center"/>
    </xf>
    <xf numFmtId="0" fontId="15" fillId="2" borderId="0" xfId="0" applyFont="1" applyFill="1" applyAlignment="1">
      <alignment horizontal="center"/>
    </xf>
    <xf numFmtId="0" fontId="12" fillId="0" borderId="10" xfId="0" applyFont="1" applyBorder="1"/>
    <xf numFmtId="3" fontId="12" fillId="0" borderId="10" xfId="0" applyNumberFormat="1" applyFont="1" applyBorder="1" applyAlignment="1">
      <alignment horizontal="center"/>
    </xf>
    <xf numFmtId="3" fontId="15" fillId="2" borderId="0" xfId="0" applyNumberFormat="1" applyFont="1" applyFill="1" applyAlignment="1">
      <alignment horizontal="center"/>
    </xf>
    <xf numFmtId="0" fontId="0" fillId="0" borderId="0" xfId="0" applyFont="1" applyBorder="1"/>
    <xf numFmtId="0" fontId="0" fillId="0" borderId="0" xfId="0" applyFill="1"/>
    <xf numFmtId="0" fontId="0" fillId="0" borderId="0" xfId="0" applyFont="1" applyFill="1"/>
    <xf numFmtId="0" fontId="0" fillId="0" borderId="0" xfId="0" applyFont="1" applyFill="1" applyAlignment="1">
      <alignment vertical="center"/>
    </xf>
    <xf numFmtId="0" fontId="24" fillId="4" borderId="6" xfId="22" applyFill="1" applyBorder="1" applyAlignment="1">
      <alignment wrapText="1"/>
    </xf>
    <xf numFmtId="0" fontId="7" fillId="3" borderId="4" xfId="20" applyFont="1" applyFill="1" applyBorder="1" applyAlignment="1">
      <alignment horizontal="center" vertical="center"/>
      <protection/>
    </xf>
    <xf numFmtId="0" fontId="6" fillId="3" borderId="0" xfId="20" applyFont="1" applyFill="1" applyAlignment="1">
      <alignment horizontal="center" vertical="center"/>
      <protection/>
    </xf>
    <xf numFmtId="0" fontId="6" fillId="3" borderId="5" xfId="20" applyFont="1" applyFill="1" applyBorder="1" applyAlignment="1">
      <alignment horizontal="center" vertical="center"/>
      <protection/>
    </xf>
    <xf numFmtId="0" fontId="8" fillId="3" borderId="4" xfId="20" applyFont="1" applyFill="1" applyBorder="1" applyAlignment="1">
      <alignment horizontal="center" vertical="center" wrapText="1"/>
      <protection/>
    </xf>
    <xf numFmtId="0" fontId="8" fillId="3" borderId="0" xfId="20" applyFont="1" applyFill="1" applyAlignment="1">
      <alignment horizontal="center" vertical="center" wrapText="1"/>
      <protection/>
    </xf>
    <xf numFmtId="0" fontId="8" fillId="3" borderId="5" xfId="20" applyFont="1" applyFill="1" applyBorder="1" applyAlignment="1">
      <alignment horizontal="center" vertical="center" wrapText="1"/>
      <protection/>
    </xf>
    <xf numFmtId="0" fontId="14" fillId="0" borderId="0" xfId="0" applyFont="1" applyAlignment="1">
      <alignment horizontal="left"/>
    </xf>
    <xf numFmtId="0" fontId="20" fillId="6" borderId="0" xfId="0" applyFont="1" applyFill="1" applyAlignment="1">
      <alignment horizontal="left" vertical="center" wrapText="1"/>
    </xf>
    <xf numFmtId="0" fontId="20" fillId="6" borderId="0" xfId="0" applyFont="1" applyFill="1" applyAlignment="1">
      <alignment horizontal="left" vertical="center"/>
    </xf>
    <xf numFmtId="0" fontId="15" fillId="2" borderId="0" xfId="0" applyFont="1" applyFill="1" applyAlignment="1">
      <alignment horizontal="left" vertical="center"/>
    </xf>
    <xf numFmtId="0" fontId="15" fillId="2" borderId="0" xfId="0" applyFont="1" applyFill="1" applyAlignment="1">
      <alignment horizontal="center"/>
    </xf>
    <xf numFmtId="0" fontId="15" fillId="2" borderId="0" xfId="0" applyFont="1" applyFill="1" applyAlignment="1">
      <alignment horizontal="center" vertical="center"/>
    </xf>
  </cellXfs>
  <cellStyles count="9">
    <cellStyle name="Normal" xfId="0"/>
    <cellStyle name="Percent" xfId="15"/>
    <cellStyle name="Currency" xfId="16"/>
    <cellStyle name="Currency [0]" xfId="17"/>
    <cellStyle name="Comma" xfId="18"/>
    <cellStyle name="Comma [0]" xfId="19"/>
    <cellStyle name="Normal 2" xfId="20"/>
    <cellStyle name="Hyperlink 2" xfId="21"/>
    <cellStyle name="Hyperlink" xfId="22"/>
  </cellStyles>
  <dxfs count="21">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customXml" Target="../customXml/item1.xml" /><Relationship Id="rId10" Type="http://schemas.openxmlformats.org/officeDocument/2006/relationships/customXml" Target="../customXml/item2.xml" /><Relationship Id="rId11" Type="http://schemas.openxmlformats.org/officeDocument/2006/relationships/customXml" Target="../customXml/item3.xml" /><Relationship Id="rId12" Type="http://schemas.openxmlformats.org/officeDocument/2006/relationships/customXml" Target="../customXml/item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742950</xdr:colOff>
      <xdr:row>3</xdr:row>
      <xdr:rowOff>104775</xdr:rowOff>
    </xdr:from>
    <xdr:to>
      <xdr:col>1</xdr:col>
      <xdr:colOff>6096000</xdr:colOff>
      <xdr:row>7</xdr:row>
      <xdr:rowOff>161925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2950" y="676275"/>
          <a:ext cx="6477000" cy="8191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Vicky.knighton@sa.gov.a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00102615356"/>
    <pageSetUpPr fitToPage="1"/>
  </sheetPr>
  <dimension ref="A1:C39"/>
  <sheetViews>
    <sheetView showGridLines="0" tabSelected="1" zoomScale="90" zoomScaleNormal="90" workbookViewId="0" topLeftCell="A1">
      <selection activeCell="G7" sqref="G7"/>
    </sheetView>
  </sheetViews>
  <sheetFormatPr defaultColWidth="9.140625" defaultRowHeight="15"/>
  <cols>
    <col min="1" max="1" width="16.8515625" style="11" customWidth="1"/>
    <col min="2" max="2" width="93.421875" style="11" customWidth="1"/>
    <col min="3" max="3" width="5.00390625" style="11" customWidth="1"/>
    <col min="4" max="16384" width="9.140625" style="11" customWidth="1"/>
  </cols>
  <sheetData>
    <row r="1" spans="1:3" ht="15">
      <c r="A1" s="8"/>
      <c r="B1" s="9"/>
      <c r="C1" s="10"/>
    </row>
    <row r="2" spans="1:3" ht="15">
      <c r="A2" s="60" t="s">
        <v>92</v>
      </c>
      <c r="B2" s="61"/>
      <c r="C2" s="62"/>
    </row>
    <row r="3" spans="1:3" ht="15">
      <c r="A3" s="12"/>
      <c r="B3" s="13"/>
      <c r="C3" s="14"/>
    </row>
    <row r="4" spans="1:3" ht="15">
      <c r="A4" s="12"/>
      <c r="B4" s="13"/>
      <c r="C4" s="14"/>
    </row>
    <row r="5" spans="1:3" ht="15">
      <c r="A5" s="12"/>
      <c r="B5" s="13"/>
      <c r="C5" s="14"/>
    </row>
    <row r="6" spans="1:3" ht="15">
      <c r="A6" s="12"/>
      <c r="B6" s="13"/>
      <c r="C6" s="14"/>
    </row>
    <row r="7" spans="1:3" ht="15">
      <c r="A7" s="12"/>
      <c r="B7" s="13"/>
      <c r="C7" s="14"/>
    </row>
    <row r="8" spans="1:3" ht="15">
      <c r="A8" s="12"/>
      <c r="B8" s="13"/>
      <c r="C8" s="14"/>
    </row>
    <row r="9" spans="1:3" ht="15">
      <c r="A9" s="12"/>
      <c r="B9" s="13"/>
      <c r="C9" s="14"/>
    </row>
    <row r="10" spans="1:3" ht="15">
      <c r="A10" s="12"/>
      <c r="B10" s="13"/>
      <c r="C10" s="14"/>
    </row>
    <row r="11" spans="1:3" ht="15">
      <c r="A11" s="12"/>
      <c r="B11" s="13"/>
      <c r="C11" s="14"/>
    </row>
    <row r="12" spans="1:3" ht="15">
      <c r="A12" s="12"/>
      <c r="B12" s="13"/>
      <c r="C12" s="14"/>
    </row>
    <row r="13" spans="1:3" ht="45.65" customHeight="1">
      <c r="A13" s="63" t="s">
        <v>183</v>
      </c>
      <c r="B13" s="64"/>
      <c r="C13" s="65"/>
    </row>
    <row r="14" spans="1:3" ht="15" customHeight="1" thickBot="1">
      <c r="A14" s="12"/>
      <c r="B14" s="13"/>
      <c r="C14" s="14"/>
    </row>
    <row r="15" spans="1:3" ht="30" customHeight="1" thickBot="1">
      <c r="A15" s="15" t="s">
        <v>93</v>
      </c>
      <c r="B15" s="16"/>
      <c r="C15" s="14"/>
    </row>
    <row r="16" spans="1:3" ht="15" customHeight="1">
      <c r="A16" s="17"/>
      <c r="B16" s="13"/>
      <c r="C16" s="14"/>
    </row>
    <row r="17" spans="1:3" ht="15" customHeight="1">
      <c r="A17" s="17"/>
      <c r="B17" s="13"/>
      <c r="C17" s="14"/>
    </row>
    <row r="18" spans="1:3" ht="15" customHeight="1">
      <c r="A18" s="18" t="s">
        <v>94</v>
      </c>
      <c r="B18" s="19"/>
      <c r="C18" s="14"/>
    </row>
    <row r="19" spans="1:3" ht="15" customHeight="1" thickBot="1">
      <c r="A19" s="17"/>
      <c r="B19" s="13"/>
      <c r="C19" s="14"/>
    </row>
    <row r="20" spans="1:3" ht="30" customHeight="1" thickBot="1">
      <c r="A20" s="20" t="s">
        <v>95</v>
      </c>
      <c r="B20" s="16"/>
      <c r="C20" s="14"/>
    </row>
    <row r="21" spans="1:3" ht="15" customHeight="1" thickBot="1">
      <c r="A21" s="20"/>
      <c r="B21" s="13"/>
      <c r="C21" s="14"/>
    </row>
    <row r="22" spans="1:3" ht="30" customHeight="1" thickBot="1">
      <c r="A22" s="20" t="s">
        <v>96</v>
      </c>
      <c r="B22" s="16"/>
      <c r="C22" s="14"/>
    </row>
    <row r="23" spans="1:3" ht="15" customHeight="1" thickBot="1">
      <c r="A23" s="20"/>
      <c r="B23" s="13"/>
      <c r="C23" s="14"/>
    </row>
    <row r="24" spans="1:3" ht="30" customHeight="1" thickBot="1">
      <c r="A24" s="20" t="s">
        <v>97</v>
      </c>
      <c r="B24" s="59"/>
      <c r="C24" s="14"/>
    </row>
    <row r="25" spans="1:3" ht="15" customHeight="1" thickBot="1">
      <c r="A25" s="20"/>
      <c r="B25" s="13"/>
      <c r="C25" s="14"/>
    </row>
    <row r="26" spans="1:3" ht="30" customHeight="1" thickBot="1">
      <c r="A26" s="20" t="s">
        <v>98</v>
      </c>
      <c r="B26" s="16"/>
      <c r="C26" s="14"/>
    </row>
    <row r="27" spans="1:3" ht="15" customHeight="1">
      <c r="A27" s="20"/>
      <c r="B27" s="13"/>
      <c r="C27" s="14"/>
    </row>
    <row r="28" spans="1:3" ht="15" customHeight="1">
      <c r="A28" s="20"/>
      <c r="B28" s="13"/>
      <c r="C28" s="14"/>
    </row>
    <row r="29" spans="1:3" ht="15">
      <c r="A29" s="12"/>
      <c r="B29" s="13"/>
      <c r="C29" s="14"/>
    </row>
    <row r="30" spans="1:3" ht="52.5" customHeight="1">
      <c r="A30" s="12"/>
      <c r="B30" s="13"/>
      <c r="C30" s="14"/>
    </row>
    <row r="31" spans="1:3" ht="15">
      <c r="A31" s="12"/>
      <c r="B31" s="13"/>
      <c r="C31" s="14"/>
    </row>
    <row r="32" spans="1:3" ht="15">
      <c r="A32" s="12"/>
      <c r="B32" s="13"/>
      <c r="C32" s="14"/>
    </row>
    <row r="33" spans="1:3" ht="15">
      <c r="A33" s="12"/>
      <c r="B33" s="13"/>
      <c r="C33" s="14"/>
    </row>
    <row r="34" spans="1:3" ht="15">
      <c r="A34" s="18" t="s">
        <v>99</v>
      </c>
      <c r="B34" s="13"/>
      <c r="C34" s="14"/>
    </row>
    <row r="35" spans="1:3" ht="15">
      <c r="A35" s="20" t="s">
        <v>100</v>
      </c>
      <c r="B35" s="13"/>
      <c r="C35" s="14"/>
    </row>
    <row r="36" spans="1:3" ht="15">
      <c r="A36" s="20" t="s">
        <v>101</v>
      </c>
      <c r="B36" s="13"/>
      <c r="C36" s="14"/>
    </row>
    <row r="37" spans="1:3" ht="15">
      <c r="A37" s="21" t="s">
        <v>102</v>
      </c>
      <c r="B37" s="13"/>
      <c r="C37" s="14"/>
    </row>
    <row r="38" spans="1:3" ht="15">
      <c r="A38" s="20" t="s">
        <v>103</v>
      </c>
      <c r="B38" s="13"/>
      <c r="C38" s="14"/>
    </row>
    <row r="39" spans="1:3" ht="15" thickBot="1">
      <c r="A39" s="22"/>
      <c r="B39" s="23"/>
      <c r="C39" s="24"/>
    </row>
  </sheetData>
  <mergeCells count="2">
    <mergeCell ref="A2:C2"/>
    <mergeCell ref="A13:C13"/>
  </mergeCells>
  <hyperlinks>
    <hyperlink ref="A37" r:id="rId1" display="mailto:Vicky.knighton@sa.gov.au"/>
  </hyperlinks>
  <printOptions horizontalCentered="1" verticalCentered="1"/>
  <pageMargins left="0.31496062992125984" right="0.31496062992125984" top="0.35433070866141736" bottom="0.35433070866141736" header="0.31496062992125984" footer="0.31496062992125984"/>
  <pageSetup fitToHeight="0" fitToWidth="1" horizontalDpi="600" verticalDpi="600" orientation="portrait" paperSize="9" scale="84" r:id="rId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28"/>
  <sheetViews>
    <sheetView zoomScale="85" zoomScaleNormal="85" workbookViewId="0" topLeftCell="A1">
      <selection activeCell="C3" sqref="C3"/>
    </sheetView>
  </sheetViews>
  <sheetFormatPr defaultColWidth="8.8515625" defaultRowHeight="15"/>
  <cols>
    <col min="1" max="1" width="107.57421875" style="30" customWidth="1"/>
    <col min="2" max="2" width="17.140625" style="30" hidden="1" customWidth="1"/>
    <col min="3" max="6" width="11.140625" style="30" customWidth="1"/>
    <col min="7" max="7" width="11.140625" style="30" hidden="1" customWidth="1"/>
    <col min="8" max="13" width="8.8515625" style="30" customWidth="1"/>
    <col min="14" max="14" width="8.8515625" style="30" hidden="1" customWidth="1"/>
    <col min="15" max="16384" width="8.8515625" style="30" customWidth="1"/>
  </cols>
  <sheetData>
    <row r="1" spans="1:9" ht="17.5" customHeight="1">
      <c r="A1" s="29"/>
      <c r="B1" s="30" t="s">
        <v>5</v>
      </c>
      <c r="G1" s="30" t="s">
        <v>51</v>
      </c>
      <c r="I1" s="31"/>
    </row>
    <row r="2" spans="1:9" ht="21">
      <c r="A2" s="32" t="s">
        <v>0</v>
      </c>
      <c r="I2" s="31"/>
    </row>
    <row r="3" spans="1:9" ht="15">
      <c r="A3" s="29" t="s">
        <v>205</v>
      </c>
      <c r="B3" s="30" t="s">
        <v>104</v>
      </c>
      <c r="C3" s="31">
        <v>44713</v>
      </c>
      <c r="I3" s="31"/>
    </row>
    <row r="4" spans="1:9" ht="15">
      <c r="A4" s="41" t="s">
        <v>89</v>
      </c>
      <c r="B4" s="41"/>
      <c r="C4" s="43" t="s">
        <v>8</v>
      </c>
      <c r="D4" s="43" t="s">
        <v>9</v>
      </c>
      <c r="E4" s="43" t="s">
        <v>10</v>
      </c>
      <c r="F4" s="43" t="s">
        <v>11</v>
      </c>
      <c r="I4" s="31"/>
    </row>
    <row r="5" spans="1:9" ht="15">
      <c r="A5" s="42" t="s">
        <v>1</v>
      </c>
      <c r="B5" s="42" t="s">
        <v>30</v>
      </c>
      <c r="C5" s="45"/>
      <c r="D5" s="45"/>
      <c r="E5" s="45"/>
      <c r="F5" s="45"/>
      <c r="G5" s="30">
        <f>SUM(C5:F5)</f>
        <v>0</v>
      </c>
      <c r="I5" s="31"/>
    </row>
    <row r="6" spans="1:9" ht="15">
      <c r="A6" s="42" t="s">
        <v>2</v>
      </c>
      <c r="B6" s="42" t="s">
        <v>31</v>
      </c>
      <c r="C6" s="45"/>
      <c r="D6" s="45"/>
      <c r="E6" s="45"/>
      <c r="F6" s="45"/>
      <c r="G6" s="30">
        <f>SUM(C6:F6)</f>
        <v>0</v>
      </c>
      <c r="I6" s="31"/>
    </row>
    <row r="7" spans="1:9" ht="15">
      <c r="A7" s="42" t="s">
        <v>3</v>
      </c>
      <c r="B7" s="42" t="s">
        <v>32</v>
      </c>
      <c r="C7" s="46"/>
      <c r="D7" s="46"/>
      <c r="E7" s="46"/>
      <c r="F7" s="46"/>
      <c r="G7" s="30" t="e">
        <f>G6/G5</f>
        <v>#DIV/0!</v>
      </c>
      <c r="I7" s="31"/>
    </row>
    <row r="8" spans="1:9" ht="15">
      <c r="A8" s="42" t="s">
        <v>4</v>
      </c>
      <c r="B8" s="42" t="s">
        <v>33</v>
      </c>
      <c r="C8" s="48"/>
      <c r="D8" s="48"/>
      <c r="E8" s="48"/>
      <c r="F8" s="48"/>
      <c r="G8" s="48">
        <f aca="true" t="shared" si="0" ref="G8">F8+1</f>
        <v>1</v>
      </c>
      <c r="I8" s="31"/>
    </row>
    <row r="9" spans="3:9" ht="15">
      <c r="C9" s="47"/>
      <c r="D9" s="47"/>
      <c r="E9" s="47"/>
      <c r="F9" s="47"/>
      <c r="I9" s="31"/>
    </row>
    <row r="10" spans="1:14" ht="21">
      <c r="A10" s="32" t="s">
        <v>6</v>
      </c>
      <c r="I10" s="31"/>
      <c r="N10" s="31">
        <v>44713</v>
      </c>
    </row>
    <row r="11" spans="1:14" ht="15">
      <c r="A11" s="41" t="s">
        <v>89</v>
      </c>
      <c r="B11" s="41"/>
      <c r="C11" s="44" t="s">
        <v>8</v>
      </c>
      <c r="D11" s="44" t="s">
        <v>9</v>
      </c>
      <c r="E11" s="44" t="s">
        <v>10</v>
      </c>
      <c r="F11" s="44" t="s">
        <v>11</v>
      </c>
      <c r="N11" s="31">
        <v>45078</v>
      </c>
    </row>
    <row r="12" spans="1:14" ht="15">
      <c r="A12" s="42" t="s">
        <v>165</v>
      </c>
      <c r="B12" s="42" t="s">
        <v>34</v>
      </c>
      <c r="C12" s="45"/>
      <c r="D12" s="45"/>
      <c r="E12" s="45"/>
      <c r="F12" s="45"/>
      <c r="G12" s="30">
        <f aca="true" t="shared" si="1" ref="G12:G14">SUM(C12:F12)</f>
        <v>0</v>
      </c>
      <c r="N12" s="31">
        <v>45444</v>
      </c>
    </row>
    <row r="13" spans="1:14" ht="16.5">
      <c r="A13" s="42" t="s">
        <v>166</v>
      </c>
      <c r="B13" s="42" t="s">
        <v>35</v>
      </c>
      <c r="C13" s="45"/>
      <c r="D13" s="45"/>
      <c r="E13" s="45"/>
      <c r="F13" s="45"/>
      <c r="G13" s="30">
        <f t="shared" si="1"/>
        <v>0</v>
      </c>
      <c r="N13" s="31">
        <v>45809</v>
      </c>
    </row>
    <row r="14" spans="1:14" ht="16.5">
      <c r="A14" s="42" t="s">
        <v>167</v>
      </c>
      <c r="B14" s="42" t="s">
        <v>36</v>
      </c>
      <c r="C14" s="45"/>
      <c r="D14" s="45"/>
      <c r="E14" s="45"/>
      <c r="F14" s="45"/>
      <c r="G14" s="30">
        <f t="shared" si="1"/>
        <v>0</v>
      </c>
      <c r="N14" s="31">
        <v>46174</v>
      </c>
    </row>
    <row r="15" spans="1:14" ht="15">
      <c r="A15" s="42" t="s">
        <v>168</v>
      </c>
      <c r="B15" s="42" t="s">
        <v>37</v>
      </c>
      <c r="C15" s="50"/>
      <c r="D15" s="50"/>
      <c r="E15" s="50"/>
      <c r="F15" s="50"/>
      <c r="G15" s="50">
        <v>0.06</v>
      </c>
      <c r="N15" s="31">
        <v>46539</v>
      </c>
    </row>
    <row r="16" spans="1:14" ht="15">
      <c r="A16" s="42" t="s">
        <v>169</v>
      </c>
      <c r="B16" s="42" t="s">
        <v>38</v>
      </c>
      <c r="C16" s="45"/>
      <c r="D16" s="45"/>
      <c r="E16" s="45"/>
      <c r="F16" s="45"/>
      <c r="G16" s="30">
        <f>SUM(C16:F16)</f>
        <v>0</v>
      </c>
      <c r="N16" s="31">
        <v>46905</v>
      </c>
    </row>
    <row r="17" ht="15">
      <c r="N17" s="31">
        <v>47270</v>
      </c>
    </row>
    <row r="18" spans="1:14" ht="21">
      <c r="A18" s="32" t="s">
        <v>7</v>
      </c>
      <c r="N18" s="31">
        <v>47635</v>
      </c>
    </row>
    <row r="19" spans="1:14" ht="15">
      <c r="A19" s="41" t="s">
        <v>89</v>
      </c>
      <c r="B19" s="41"/>
      <c r="C19" s="44" t="s">
        <v>8</v>
      </c>
      <c r="D19" s="44" t="s">
        <v>9</v>
      </c>
      <c r="E19" s="44" t="s">
        <v>10</v>
      </c>
      <c r="F19" s="44" t="s">
        <v>11</v>
      </c>
      <c r="N19" s="31">
        <v>48000</v>
      </c>
    </row>
    <row r="20" spans="1:7" ht="16.5">
      <c r="A20" s="42" t="s">
        <v>170</v>
      </c>
      <c r="B20" s="42" t="s">
        <v>39</v>
      </c>
      <c r="C20" s="45"/>
      <c r="D20" s="45"/>
      <c r="E20" s="45"/>
      <c r="F20" s="45"/>
      <c r="G20" s="30">
        <f aca="true" t="shared" si="2" ref="G20:G21">SUM(C20:F20)</f>
        <v>0</v>
      </c>
    </row>
    <row r="21" spans="1:7" ht="16.5">
      <c r="A21" s="42" t="s">
        <v>171</v>
      </c>
      <c r="B21" s="42" t="s">
        <v>40</v>
      </c>
      <c r="C21" s="45"/>
      <c r="D21" s="45"/>
      <c r="E21" s="45"/>
      <c r="F21" s="45"/>
      <c r="G21" s="30">
        <f t="shared" si="2"/>
        <v>0</v>
      </c>
    </row>
    <row r="25" ht="15">
      <c r="A25" s="34" t="s">
        <v>172</v>
      </c>
    </row>
    <row r="26" ht="15">
      <c r="A26" s="34" t="s">
        <v>173</v>
      </c>
    </row>
    <row r="27" ht="26">
      <c r="A27" s="35" t="s">
        <v>174</v>
      </c>
    </row>
    <row r="28" ht="26">
      <c r="A28" s="35" t="s">
        <v>175</v>
      </c>
    </row>
  </sheetData>
  <dataValidations count="1">
    <dataValidation type="list" allowBlank="1" showInputMessage="1" showErrorMessage="1" sqref="C3">
      <formula1>$N$10:$N$19</formula1>
    </dataValidation>
  </dataValidations>
  <printOptions/>
  <pageMargins left="0.7" right="0.7" top="0.75" bottom="0.75" header="0.3" footer="0.3"/>
  <pageSetup fitToHeight="0" fitToWidth="1" horizontalDpi="600" verticalDpi="600" orientation="landscape" paperSize="9" scale="8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53"/>
  <sheetViews>
    <sheetView zoomScale="70" zoomScaleNormal="70" workbookViewId="0" topLeftCell="A1">
      <selection activeCell="D27" sqref="D27"/>
    </sheetView>
  </sheetViews>
  <sheetFormatPr defaultColWidth="8.8515625" defaultRowHeight="15"/>
  <cols>
    <col min="1" max="1" width="66.8515625" style="30" customWidth="1"/>
    <col min="2" max="2" width="48.8515625" style="30" hidden="1" customWidth="1"/>
    <col min="3" max="5" width="28.140625" style="30" customWidth="1"/>
    <col min="6" max="16384" width="8.8515625" style="30" customWidth="1"/>
  </cols>
  <sheetData>
    <row r="1" spans="1:5" ht="24">
      <c r="A1" s="66" t="s">
        <v>181</v>
      </c>
      <c r="B1" s="66"/>
      <c r="C1" s="66"/>
      <c r="D1" s="66"/>
      <c r="E1" s="66"/>
    </row>
    <row r="2" spans="1:7" ht="15">
      <c r="A2" s="29" t="s">
        <v>91</v>
      </c>
      <c r="B2" s="30" t="s">
        <v>105</v>
      </c>
      <c r="C2" s="36">
        <f>'Proforma OP (1,2,3)'!C3</f>
        <v>44713</v>
      </c>
      <c r="D2" s="37"/>
      <c r="G2" s="31"/>
    </row>
    <row r="3" spans="1:7" ht="14.5" customHeight="1">
      <c r="A3" s="68" t="s">
        <v>176</v>
      </c>
      <c r="B3" s="68"/>
      <c r="C3" s="68"/>
      <c r="G3" s="31"/>
    </row>
    <row r="4" spans="1:7" ht="14.5" customHeight="1">
      <c r="A4" s="68"/>
      <c r="B4" s="68"/>
      <c r="C4" s="68"/>
      <c r="G4" s="31"/>
    </row>
    <row r="5" spans="1:7" ht="15">
      <c r="A5" s="41" t="s">
        <v>12</v>
      </c>
      <c r="B5" s="41" t="s">
        <v>5</v>
      </c>
      <c r="C5" s="44" t="s">
        <v>179</v>
      </c>
      <c r="G5" s="31"/>
    </row>
    <row r="6" spans="1:7" ht="15">
      <c r="A6" s="42" t="s">
        <v>13</v>
      </c>
      <c r="B6" s="42" t="s">
        <v>41</v>
      </c>
      <c r="C6" s="49"/>
      <c r="D6" s="38"/>
      <c r="E6" s="38"/>
      <c r="G6" s="31"/>
    </row>
    <row r="7" spans="1:7" ht="15">
      <c r="A7" s="42" t="s">
        <v>14</v>
      </c>
      <c r="B7" s="42" t="s">
        <v>42</v>
      </c>
      <c r="C7" s="49"/>
      <c r="D7" s="39"/>
      <c r="E7" s="39"/>
      <c r="G7" s="31"/>
    </row>
    <row r="8" spans="1:7" ht="15">
      <c r="A8" s="42" t="s">
        <v>15</v>
      </c>
      <c r="B8" s="42" t="s">
        <v>43</v>
      </c>
      <c r="C8" s="49"/>
      <c r="G8" s="31"/>
    </row>
    <row r="9" spans="1:7" ht="15">
      <c r="A9" s="42" t="s">
        <v>16</v>
      </c>
      <c r="B9" s="42" t="s">
        <v>44</v>
      </c>
      <c r="C9" s="49"/>
      <c r="G9" s="31"/>
    </row>
    <row r="10" spans="1:7" ht="15">
      <c r="A10" s="52" t="s">
        <v>17</v>
      </c>
      <c r="B10" s="42"/>
      <c r="C10" s="53">
        <f>SUM(C6:C9)</f>
        <v>0</v>
      </c>
      <c r="G10" s="31"/>
    </row>
    <row r="11" spans="1:7" ht="15">
      <c r="A11" s="40"/>
      <c r="G11" s="31"/>
    </row>
    <row r="13" spans="1:5" ht="14.5" customHeight="1">
      <c r="A13" s="68" t="s">
        <v>90</v>
      </c>
      <c r="B13" s="68"/>
      <c r="C13" s="68"/>
      <c r="D13" s="68"/>
      <c r="E13" s="68"/>
    </row>
    <row r="14" spans="1:5" ht="14.5" customHeight="1">
      <c r="A14" s="68"/>
      <c r="B14" s="68"/>
      <c r="C14" s="68"/>
      <c r="D14" s="68"/>
      <c r="E14" s="68"/>
    </row>
    <row r="15" spans="1:5" ht="15">
      <c r="A15" s="71" t="s">
        <v>18</v>
      </c>
      <c r="B15" s="69" t="s">
        <v>5</v>
      </c>
      <c r="C15" s="70" t="s">
        <v>180</v>
      </c>
      <c r="D15" s="70"/>
      <c r="E15" s="70"/>
    </row>
    <row r="16" spans="1:5" ht="15">
      <c r="A16" s="71"/>
      <c r="B16" s="69"/>
      <c r="C16" s="51" t="s">
        <v>19</v>
      </c>
      <c r="D16" s="51" t="s">
        <v>20</v>
      </c>
      <c r="E16" s="51" t="s">
        <v>21</v>
      </c>
    </row>
    <row r="17" spans="1:5" ht="15">
      <c r="A17" s="42" t="s">
        <v>52</v>
      </c>
      <c r="B17" s="42" t="s">
        <v>61</v>
      </c>
      <c r="C17" s="49"/>
      <c r="D17" s="49"/>
      <c r="E17" s="49">
        <f>SUM(C17:D17)</f>
        <v>0</v>
      </c>
    </row>
    <row r="18" spans="1:5" ht="15">
      <c r="A18" s="42" t="s">
        <v>22</v>
      </c>
      <c r="B18" s="42" t="s">
        <v>62</v>
      </c>
      <c r="C18" s="49"/>
      <c r="D18" s="49"/>
      <c r="E18" s="49">
        <f aca="true" t="shared" si="0" ref="E18:E28">SUM(C18:D18)</f>
        <v>0</v>
      </c>
    </row>
    <row r="19" spans="1:5" ht="15">
      <c r="A19" s="42" t="s">
        <v>58</v>
      </c>
      <c r="B19" s="42" t="s">
        <v>63</v>
      </c>
      <c r="C19" s="49"/>
      <c r="D19" s="49"/>
      <c r="E19" s="49">
        <f t="shared" si="0"/>
        <v>0</v>
      </c>
    </row>
    <row r="20" spans="1:5" ht="15">
      <c r="A20" s="42" t="s">
        <v>23</v>
      </c>
      <c r="B20" s="42" t="s">
        <v>64</v>
      </c>
      <c r="C20" s="49"/>
      <c r="D20" s="49"/>
      <c r="E20" s="49">
        <f t="shared" si="0"/>
        <v>0</v>
      </c>
    </row>
    <row r="21" spans="1:5" ht="15">
      <c r="A21" s="42" t="s">
        <v>53</v>
      </c>
      <c r="B21" s="42" t="s">
        <v>66</v>
      </c>
      <c r="C21" s="49"/>
      <c r="D21" s="49"/>
      <c r="E21" s="49">
        <f t="shared" si="0"/>
        <v>0</v>
      </c>
    </row>
    <row r="22" spans="1:5" ht="15">
      <c r="A22" s="42" t="s">
        <v>54</v>
      </c>
      <c r="B22" s="42" t="s">
        <v>67</v>
      </c>
      <c r="C22" s="49"/>
      <c r="D22" s="49"/>
      <c r="E22" s="49">
        <f t="shared" si="0"/>
        <v>0</v>
      </c>
    </row>
    <row r="23" spans="1:5" ht="15">
      <c r="A23" s="42" t="s">
        <v>55</v>
      </c>
      <c r="B23" s="42" t="s">
        <v>68</v>
      </c>
      <c r="C23" s="49"/>
      <c r="D23" s="49"/>
      <c r="E23" s="49">
        <f t="shared" si="0"/>
        <v>0</v>
      </c>
    </row>
    <row r="24" spans="1:5" ht="15">
      <c r="A24" s="42" t="s">
        <v>57</v>
      </c>
      <c r="B24" s="42" t="s">
        <v>69</v>
      </c>
      <c r="C24" s="49"/>
      <c r="D24" s="49"/>
      <c r="E24" s="49">
        <f t="shared" si="0"/>
        <v>0</v>
      </c>
    </row>
    <row r="25" spans="1:5" ht="15">
      <c r="A25" s="42" t="s">
        <v>59</v>
      </c>
      <c r="B25" s="42" t="s">
        <v>70</v>
      </c>
      <c r="C25" s="49"/>
      <c r="D25" s="49"/>
      <c r="E25" s="49">
        <f t="shared" si="0"/>
        <v>0</v>
      </c>
    </row>
    <row r="26" spans="1:5" ht="15">
      <c r="A26" s="42" t="s">
        <v>60</v>
      </c>
      <c r="B26" s="42" t="s">
        <v>71</v>
      </c>
      <c r="C26" s="49"/>
      <c r="D26" s="49"/>
      <c r="E26" s="49">
        <f t="shared" si="0"/>
        <v>0</v>
      </c>
    </row>
    <row r="27" spans="1:5" ht="15">
      <c r="A27" s="42" t="s">
        <v>56</v>
      </c>
      <c r="B27" s="42" t="s">
        <v>72</v>
      </c>
      <c r="C27" s="49"/>
      <c r="D27" s="49"/>
      <c r="E27" s="49">
        <f t="shared" si="0"/>
        <v>0</v>
      </c>
    </row>
    <row r="28" spans="1:5" ht="15">
      <c r="A28" s="42" t="s">
        <v>24</v>
      </c>
      <c r="B28" s="42" t="s">
        <v>74</v>
      </c>
      <c r="C28" s="49"/>
      <c r="D28" s="49"/>
      <c r="E28" s="49">
        <f t="shared" si="0"/>
        <v>0</v>
      </c>
    </row>
    <row r="29" spans="1:5" ht="15">
      <c r="A29" s="52" t="s">
        <v>162</v>
      </c>
      <c r="B29" s="42"/>
      <c r="C29" s="53">
        <f>SUM(C17:C28)</f>
        <v>0</v>
      </c>
      <c r="D29" s="53">
        <f>SUM(D17:D28)</f>
        <v>0</v>
      </c>
      <c r="E29" s="53">
        <f>SUM(E17:E28)</f>
        <v>0</v>
      </c>
    </row>
    <row r="30" spans="1:5" ht="15">
      <c r="A30" s="42" t="s">
        <v>161</v>
      </c>
      <c r="B30" s="42" t="s">
        <v>65</v>
      </c>
      <c r="C30" s="49"/>
      <c r="D30" s="49"/>
      <c r="E30" s="49">
        <f>SUM(C30:D30)</f>
        <v>0</v>
      </c>
    </row>
    <row r="31" spans="1:5" ht="15">
      <c r="A31" s="52" t="s">
        <v>163</v>
      </c>
      <c r="B31" s="42"/>
      <c r="C31" s="53">
        <f>SUM(C30)</f>
        <v>0</v>
      </c>
      <c r="D31" s="53">
        <f aca="true" t="shared" si="1" ref="D31">SUM(D30)</f>
        <v>0</v>
      </c>
      <c r="E31" s="53">
        <f>SUM(E30)</f>
        <v>0</v>
      </c>
    </row>
    <row r="32" spans="1:5" ht="15">
      <c r="A32" s="42" t="s">
        <v>184</v>
      </c>
      <c r="B32" s="42" t="s">
        <v>73</v>
      </c>
      <c r="C32" s="49"/>
      <c r="D32" s="49"/>
      <c r="E32" s="49">
        <f>SUM(C32:D32)</f>
        <v>0</v>
      </c>
    </row>
    <row r="33" spans="1:5" ht="15">
      <c r="A33" s="52" t="s">
        <v>164</v>
      </c>
      <c r="B33" s="42"/>
      <c r="C33" s="53">
        <f>SUM(C32)</f>
        <v>0</v>
      </c>
      <c r="D33" s="53">
        <f aca="true" t="shared" si="2" ref="D33:E33">SUM(D32)</f>
        <v>0</v>
      </c>
      <c r="E33" s="53">
        <f t="shared" si="2"/>
        <v>0</v>
      </c>
    </row>
    <row r="36" spans="1:3" ht="14.5" customHeight="1">
      <c r="A36" s="68" t="s">
        <v>177</v>
      </c>
      <c r="B36" s="68"/>
      <c r="C36" s="68"/>
    </row>
    <row r="37" spans="1:3" ht="14.5" customHeight="1">
      <c r="A37" s="68"/>
      <c r="B37" s="68"/>
      <c r="C37" s="68"/>
    </row>
    <row r="38" spans="1:3" ht="15">
      <c r="A38" s="33" t="s">
        <v>25</v>
      </c>
      <c r="B38" s="33" t="s">
        <v>5</v>
      </c>
      <c r="C38" s="54" t="s">
        <v>26</v>
      </c>
    </row>
    <row r="39" spans="1:3" ht="15">
      <c r="A39" s="42" t="s">
        <v>27</v>
      </c>
      <c r="B39" s="42" t="s">
        <v>45</v>
      </c>
      <c r="C39" s="49"/>
    </row>
    <row r="40" spans="1:3" ht="15">
      <c r="A40" s="42" t="s">
        <v>28</v>
      </c>
      <c r="B40" s="42" t="s">
        <v>46</v>
      </c>
      <c r="C40" s="49"/>
    </row>
    <row r="41" spans="1:3" ht="15">
      <c r="A41" s="42" t="s">
        <v>16</v>
      </c>
      <c r="B41" s="42" t="s">
        <v>47</v>
      </c>
      <c r="C41" s="49"/>
    </row>
    <row r="42" spans="1:3" ht="15">
      <c r="A42" s="52" t="s">
        <v>17</v>
      </c>
      <c r="B42" s="42"/>
      <c r="C42" s="53">
        <f>SUM(C39:C41)</f>
        <v>0</v>
      </c>
    </row>
    <row r="45" spans="1:3" ht="14.5" customHeight="1">
      <c r="A45" s="67" t="s">
        <v>178</v>
      </c>
      <c r="B45" s="67"/>
      <c r="C45" s="67"/>
    </row>
    <row r="46" spans="1:3" ht="14.5" customHeight="1">
      <c r="A46" s="67"/>
      <c r="B46" s="67"/>
      <c r="C46" s="67"/>
    </row>
    <row r="47" spans="1:3" ht="15">
      <c r="A47" s="33" t="s">
        <v>25</v>
      </c>
      <c r="B47" s="33" t="s">
        <v>5</v>
      </c>
      <c r="C47" s="51" t="s">
        <v>29</v>
      </c>
    </row>
    <row r="48" spans="1:3" ht="15">
      <c r="A48" s="42" t="s">
        <v>27</v>
      </c>
      <c r="B48" s="42" t="s">
        <v>48</v>
      </c>
      <c r="C48" s="49"/>
    </row>
    <row r="49" spans="1:3" ht="15">
      <c r="A49" s="42" t="s">
        <v>28</v>
      </c>
      <c r="B49" s="42" t="s">
        <v>49</v>
      </c>
      <c r="C49" s="49"/>
    </row>
    <row r="50" spans="1:3" ht="15">
      <c r="A50" s="42" t="s">
        <v>16</v>
      </c>
      <c r="B50" s="42" t="s">
        <v>50</v>
      </c>
      <c r="C50" s="49"/>
    </row>
    <row r="51" spans="1:3" ht="15">
      <c r="A51" s="52" t="s">
        <v>17</v>
      </c>
      <c r="B51" s="42"/>
      <c r="C51" s="53">
        <f>SUM(C48:C50)</f>
        <v>0</v>
      </c>
    </row>
    <row r="53" ht="26">
      <c r="A53" s="35" t="s">
        <v>182</v>
      </c>
    </row>
  </sheetData>
  <mergeCells count="8">
    <mergeCell ref="A1:E1"/>
    <mergeCell ref="A45:C46"/>
    <mergeCell ref="A36:C37"/>
    <mergeCell ref="A13:E14"/>
    <mergeCell ref="A3:C4"/>
    <mergeCell ref="B15:B16"/>
    <mergeCell ref="C15:E15"/>
    <mergeCell ref="A15:A16"/>
  </mergeCells>
  <printOptions/>
  <pageMargins left="0.7" right="0.7" top="0.75" bottom="0.75" header="0.3" footer="0.3"/>
  <pageSetup fitToHeight="0" fitToWidth="1" horizontalDpi="600" verticalDpi="600" orientation="landscape" paperSize="9" scale="86" r:id="rId1"/>
  <rowBreaks count="1" manualBreakCount="1">
    <brk id="3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I13"/>
  <sheetViews>
    <sheetView workbookViewId="0" topLeftCell="A1">
      <selection activeCell="Y36" sqref="Y36"/>
    </sheetView>
  </sheetViews>
  <sheetFormatPr defaultColWidth="9.140625" defaultRowHeight="15"/>
  <cols>
    <col min="1" max="1" width="21.140625" style="0" customWidth="1"/>
    <col min="2" max="21" width="3.421875" style="0" customWidth="1"/>
    <col min="22" max="26" width="10.421875" style="0" bestFit="1" customWidth="1"/>
    <col min="27" max="29" width="7.57421875" style="0" customWidth="1"/>
    <col min="42" max="42" width="11.421875" style="0" customWidth="1"/>
    <col min="43" max="43" width="10.140625" style="0" customWidth="1"/>
    <col min="44" max="44" width="11.421875" style="0" customWidth="1"/>
    <col min="45" max="45" width="11.00390625" style="0" customWidth="1"/>
  </cols>
  <sheetData>
    <row r="1" spans="1:61" ht="15">
      <c r="A1" t="s">
        <v>105</v>
      </c>
      <c r="B1" s="26">
        <f>'Proforma OP (1,2,3)'!C3</f>
        <v>44713</v>
      </c>
      <c r="C1" s="26"/>
      <c r="D1" s="26"/>
      <c r="E1" s="26"/>
      <c r="F1" s="6"/>
      <c r="G1" s="6"/>
      <c r="H1" s="6"/>
      <c r="I1" s="6"/>
      <c r="R1" s="25"/>
      <c r="S1" s="25"/>
      <c r="T1" s="25"/>
      <c r="U1" s="25"/>
      <c r="V1" s="25">
        <v>44713</v>
      </c>
      <c r="W1" s="25"/>
      <c r="X1" s="25"/>
      <c r="Y1" s="25"/>
      <c r="Z1" s="25">
        <v>45078</v>
      </c>
      <c r="AA1" s="25"/>
      <c r="AB1" s="25"/>
      <c r="AC1" s="25"/>
      <c r="AD1" s="25">
        <v>45444</v>
      </c>
      <c r="AE1" s="25"/>
      <c r="AF1" s="25"/>
      <c r="AG1" s="25"/>
      <c r="AH1" s="25">
        <v>45809</v>
      </c>
      <c r="AI1" s="25"/>
      <c r="AJ1" s="25"/>
      <c r="AK1" s="25"/>
      <c r="AL1" s="25">
        <v>46174</v>
      </c>
      <c r="AM1" s="25"/>
      <c r="AN1" s="25"/>
      <c r="AO1" s="25"/>
      <c r="AP1" s="25">
        <v>46539</v>
      </c>
      <c r="AQ1" s="25"/>
      <c r="AR1" s="25"/>
      <c r="AS1" s="25"/>
      <c r="AT1" s="25">
        <v>46905</v>
      </c>
      <c r="AU1" s="25"/>
      <c r="AV1" s="25"/>
      <c r="AW1" s="25"/>
      <c r="AX1" s="25">
        <v>47270</v>
      </c>
      <c r="AY1" s="25"/>
      <c r="AZ1" s="25"/>
      <c r="BA1" s="25"/>
      <c r="BB1" s="25">
        <v>47635</v>
      </c>
      <c r="BC1" s="25"/>
      <c r="BD1" s="25"/>
      <c r="BE1" s="25"/>
      <c r="BF1" s="25">
        <v>48000</v>
      </c>
      <c r="BG1" s="25"/>
      <c r="BH1" s="25"/>
      <c r="BI1" s="25"/>
    </row>
    <row r="2" spans="1:61" ht="15">
      <c r="A2" s="7" t="s">
        <v>5</v>
      </c>
      <c r="B2" s="27" t="s">
        <v>185</v>
      </c>
      <c r="C2" s="27" t="s">
        <v>186</v>
      </c>
      <c r="D2" s="27" t="s">
        <v>187</v>
      </c>
      <c r="E2" s="27" t="s">
        <v>188</v>
      </c>
      <c r="F2" s="27" t="s">
        <v>189</v>
      </c>
      <c r="G2" s="27" t="s">
        <v>190</v>
      </c>
      <c r="H2" s="27" t="s">
        <v>191</v>
      </c>
      <c r="I2" s="27" t="s">
        <v>192</v>
      </c>
      <c r="J2" s="27" t="s">
        <v>193</v>
      </c>
      <c r="K2" s="27" t="s">
        <v>194</v>
      </c>
      <c r="L2" s="27" t="s">
        <v>195</v>
      </c>
      <c r="M2" s="27" t="s">
        <v>196</v>
      </c>
      <c r="N2" s="27" t="s">
        <v>197</v>
      </c>
      <c r="O2" s="27" t="s">
        <v>198</v>
      </c>
      <c r="P2" s="27" t="s">
        <v>199</v>
      </c>
      <c r="Q2" s="27" t="s">
        <v>200</v>
      </c>
      <c r="R2" s="27" t="s">
        <v>201</v>
      </c>
      <c r="S2" s="27" t="s">
        <v>202</v>
      </c>
      <c r="T2" s="27" t="s">
        <v>203</v>
      </c>
      <c r="U2" s="27" t="s">
        <v>204</v>
      </c>
      <c r="V2" s="27" t="s">
        <v>116</v>
      </c>
      <c r="W2" s="27" t="s">
        <v>117</v>
      </c>
      <c r="X2" s="27" t="s">
        <v>118</v>
      </c>
      <c r="Y2" s="27" t="s">
        <v>119</v>
      </c>
      <c r="Z2" s="27" t="s">
        <v>120</v>
      </c>
      <c r="AA2" s="27" t="s">
        <v>121</v>
      </c>
      <c r="AB2" s="27" t="s">
        <v>122</v>
      </c>
      <c r="AC2" s="27" t="s">
        <v>123</v>
      </c>
      <c r="AD2" s="27" t="s">
        <v>124</v>
      </c>
      <c r="AE2" s="27" t="s">
        <v>125</v>
      </c>
      <c r="AF2" s="27" t="s">
        <v>126</v>
      </c>
      <c r="AG2" s="27" t="s">
        <v>127</v>
      </c>
      <c r="AH2" s="27" t="s">
        <v>128</v>
      </c>
      <c r="AI2" s="27" t="s">
        <v>129</v>
      </c>
      <c r="AJ2" s="27" t="s">
        <v>130</v>
      </c>
      <c r="AK2" s="27" t="s">
        <v>131</v>
      </c>
      <c r="AL2" s="27" t="s">
        <v>132</v>
      </c>
      <c r="AM2" s="27" t="s">
        <v>133</v>
      </c>
      <c r="AN2" s="27" t="s">
        <v>134</v>
      </c>
      <c r="AO2" s="27" t="s">
        <v>135</v>
      </c>
      <c r="AP2" s="27" t="s">
        <v>136</v>
      </c>
      <c r="AQ2" s="27" t="s">
        <v>137</v>
      </c>
      <c r="AR2" s="27" t="s">
        <v>138</v>
      </c>
      <c r="AS2" s="27" t="s">
        <v>139</v>
      </c>
      <c r="AT2" s="27" t="s">
        <v>140</v>
      </c>
      <c r="AU2" s="27" t="s">
        <v>141</v>
      </c>
      <c r="AV2" s="27" t="s">
        <v>142</v>
      </c>
      <c r="AW2" s="27" t="s">
        <v>143</v>
      </c>
      <c r="AX2" s="27" t="s">
        <v>144</v>
      </c>
      <c r="AY2" s="27" t="s">
        <v>145</v>
      </c>
      <c r="AZ2" s="27" t="s">
        <v>146</v>
      </c>
      <c r="BA2" s="27" t="s">
        <v>147</v>
      </c>
      <c r="BB2" s="27" t="s">
        <v>148</v>
      </c>
      <c r="BC2" s="27" t="s">
        <v>149</v>
      </c>
      <c r="BD2" s="27" t="s">
        <v>150</v>
      </c>
      <c r="BE2" s="27" t="s">
        <v>151</v>
      </c>
      <c r="BF2" s="27" t="s">
        <v>152</v>
      </c>
      <c r="BG2" s="27" t="s">
        <v>153</v>
      </c>
      <c r="BH2" s="27" t="s">
        <v>154</v>
      </c>
      <c r="BI2" s="27" t="s">
        <v>155</v>
      </c>
    </row>
    <row r="3" spans="1:61" ht="15">
      <c r="A3" t="s">
        <v>30</v>
      </c>
      <c r="V3">
        <f>IF($B$1=V$1,VLOOKUP($A3,'Proforma OP (1,2,3)'!$B$5:$F$21,2,FALSE),"")</f>
        <v>0</v>
      </c>
      <c r="W3">
        <f>IF($B$1=V$1,VLOOKUP($A3,'Proforma OP (1,2,3)'!$B$5:$F$21,3,FALSE),"")</f>
        <v>0</v>
      </c>
      <c r="X3">
        <f>IF($B$1=V$1,VLOOKUP($A3,'Proforma OP (1,2,3)'!$B$5:$F$21,4,FALSE),"")</f>
        <v>0</v>
      </c>
      <c r="Y3">
        <f>IF($B$1=V$1,VLOOKUP($A3,'Proforma OP (1,2,3)'!$B$5:$F$21,5,FALSE),"")</f>
        <v>0</v>
      </c>
      <c r="Z3" t="str">
        <f>IF($B$1=Z$1,VLOOKUP($A3,'Proforma OP (1,2,3)'!$B$5:$F$21,2,FALSE),"")</f>
        <v/>
      </c>
      <c r="AA3" t="str">
        <f>IF($B$1=Z$1,VLOOKUP($A3,'Proforma OP (1,2,3)'!$B$5:$F$21,3,FALSE),"")</f>
        <v/>
      </c>
      <c r="AB3" t="str">
        <f>IF($B$1=Z$1,VLOOKUP($A3,'Proforma OP (1,2,3)'!$B$5:$F$21,4,FALSE),"")</f>
        <v/>
      </c>
      <c r="AC3" t="str">
        <f>IF($B$1=Z$1,VLOOKUP($A3,'Proforma OP (1,2,3)'!$B$5:$F$21,5,FALSE),"")</f>
        <v/>
      </c>
      <c r="AD3" t="str">
        <f>IF($B$1=AD$1,VLOOKUP($A3,'Proforma OP (1,2,3)'!$B$5:$F$21,2,FALSE),"")</f>
        <v/>
      </c>
      <c r="AE3" t="str">
        <f>IF($B$1=AD$1,VLOOKUP($A3,'Proforma OP (1,2,3)'!$B$5:$F$21,3,FALSE),"")</f>
        <v/>
      </c>
      <c r="AF3" t="str">
        <f>IF($B$1=AD$1,VLOOKUP($A3,'Proforma OP (1,2,3)'!$B$5:$F$21,4,FALSE),"")</f>
        <v/>
      </c>
      <c r="AG3" t="str">
        <f>IF($B$1=AD$1,VLOOKUP($A3,'Proforma OP (1,2,3)'!$B$5:$F$21,5,FALSE),"")</f>
        <v/>
      </c>
      <c r="AH3" t="str">
        <f>IF($B$1=AH$1,VLOOKUP($A3,'Proforma OP (1,2,3)'!$B$5:$F$21,2,FALSE),"")</f>
        <v/>
      </c>
      <c r="AI3" t="str">
        <f>IF($B$1=AH$1,VLOOKUP($A3,'Proforma OP (1,2,3)'!$B$5:$F$21,3,FALSE),"")</f>
        <v/>
      </c>
      <c r="AJ3" t="str">
        <f>IF($B$1=AH$1,VLOOKUP($A3,'Proforma OP (1,2,3)'!$B$5:$F$21,4,FALSE),"")</f>
        <v/>
      </c>
      <c r="AK3" t="str">
        <f>IF($B$1=AH$1,VLOOKUP($A3,'Proforma OP (1,2,3)'!$B$5:$F$21,5,FALSE),"")</f>
        <v/>
      </c>
      <c r="AL3" t="str">
        <f>IF($B$1=AL$1,VLOOKUP($A3,'Proforma OP (1,2,3)'!$B$5:$F$21,2,FALSE),"")</f>
        <v/>
      </c>
      <c r="AM3" t="str">
        <f>IF($B$1=AL$1,VLOOKUP($A3,'Proforma OP (1,2,3)'!$B$5:$F$21,3,FALSE),"")</f>
        <v/>
      </c>
      <c r="AN3" t="str">
        <f>IF($B$1=AL$1,VLOOKUP($A3,'Proforma OP (1,2,3)'!$B$5:$F$21,4,FALSE),"")</f>
        <v/>
      </c>
      <c r="AO3" t="str">
        <f>IF($B$1=AL$1,VLOOKUP($A3,'Proforma OP (1,2,3)'!$B$5:$F$21,5,FALSE),"")</f>
        <v/>
      </c>
      <c r="AP3" t="str">
        <f>IF($B$1=AP$1,VLOOKUP($A3,'Proforma OP (1,2,3)'!$B$5:$F$21,2,FALSE),"")</f>
        <v/>
      </c>
      <c r="AQ3" t="str">
        <f>IF($B$1=AP$1,VLOOKUP($A3,'Proforma OP (1,2,3)'!$B$5:$F$21,3,FALSE),"")</f>
        <v/>
      </c>
      <c r="AR3" t="str">
        <f>IF($B$1=AP$1,VLOOKUP($A3,'Proforma OP (1,2,3)'!$B$5:$F$21,4,FALSE),"")</f>
        <v/>
      </c>
      <c r="AS3" t="str">
        <f>IF($B$1=AP$1,VLOOKUP($A3,'Proforma OP (1,2,3)'!$B$5:$F$21,5,FALSE),"")</f>
        <v/>
      </c>
      <c r="AT3" t="str">
        <f>IF($B$1=AT$1,VLOOKUP($A3,'Proforma OP (1,2,3)'!$B$5:$F$21,2,FALSE),"")</f>
        <v/>
      </c>
      <c r="AU3" t="str">
        <f>IF($B$1=AT$1,VLOOKUP($A3,'Proforma OP (1,2,3)'!$B$5:$F$21,3,FALSE),"")</f>
        <v/>
      </c>
      <c r="AV3" t="str">
        <f>IF($B$1=AT$1,VLOOKUP($A3,'Proforma OP (1,2,3)'!$B$5:$F$21,4,FALSE),"")</f>
        <v/>
      </c>
      <c r="AW3" t="str">
        <f>IF($B$1=AT$1,VLOOKUP($A3,'Proforma OP (1,2,3)'!$B$5:$F$21,5,FALSE),"")</f>
        <v/>
      </c>
      <c r="AX3" t="str">
        <f>IF($B$1=AX$1,VLOOKUP($A3,'Proforma OP (1,2,3)'!$B$5:$F$21,2,FALSE),"")</f>
        <v/>
      </c>
      <c r="AY3" t="str">
        <f>IF($B$1=AX$1,VLOOKUP($A3,'Proforma OP (1,2,3)'!$B$5:$F$21,3,FALSE),"")</f>
        <v/>
      </c>
      <c r="AZ3" t="str">
        <f>IF($B$1=AX$1,VLOOKUP($A3,'Proforma OP (1,2,3)'!$B$5:$F$21,4,FALSE),"")</f>
        <v/>
      </c>
      <c r="BA3" t="str">
        <f>IF($B$1=AX$1,VLOOKUP($A3,'Proforma OP (1,2,3)'!$B$5:$F$21,5,FALSE),"")</f>
        <v/>
      </c>
      <c r="BB3" t="str">
        <f>IF($B$1=BB$1,VLOOKUP($A3,'Proforma OP (1,2,3)'!$B$5:$F$21,2,FALSE),"")</f>
        <v/>
      </c>
      <c r="BC3" t="str">
        <f>IF($B$1=BB$1,VLOOKUP($A3,'Proforma OP (1,2,3)'!$B$5:$F$21,3,FALSE),"")</f>
        <v/>
      </c>
      <c r="BD3" t="str">
        <f>IF($B$1=BB$1,VLOOKUP($A3,'Proforma OP (1,2,3)'!$B$5:$F$21,4,FALSE),"")</f>
        <v/>
      </c>
      <c r="BE3" t="str">
        <f>IF($B$1=BB$1,VLOOKUP($A3,'Proforma OP (1,2,3)'!$B$5:$F$21,5,FALSE),"")</f>
        <v/>
      </c>
      <c r="BF3" t="str">
        <f>IF($B$1=BF$1,VLOOKUP($A3,'Proforma OP (1,2,3)'!$B$5:$F$21,2,FALSE),"")</f>
        <v/>
      </c>
      <c r="BG3" t="str">
        <f>IF($B$1=BF$1,VLOOKUP($A3,'Proforma OP (1,2,3)'!$B$5:$F$21,3,FALSE),"")</f>
        <v/>
      </c>
      <c r="BH3" t="str">
        <f>IF($B$1=BF$1,VLOOKUP($A3,'Proforma OP (1,2,3)'!$B$5:$F$21,4,FALSE),"")</f>
        <v/>
      </c>
      <c r="BI3" t="str">
        <f>IF($B$1=BF$1,VLOOKUP($A3,'Proforma OP (1,2,3)'!$B$5:$F$21,5,FALSE),"")</f>
        <v/>
      </c>
    </row>
    <row r="4" spans="1:61" ht="15">
      <c r="A4" t="s">
        <v>31</v>
      </c>
      <c r="F4" s="2"/>
      <c r="G4" s="2"/>
      <c r="H4" s="2"/>
      <c r="I4" s="2"/>
      <c r="J4" s="2"/>
      <c r="K4" s="2"/>
      <c r="L4" s="2"/>
      <c r="M4" s="2"/>
      <c r="V4">
        <f>IF($B$1=V$1,VLOOKUP($A4,'Proforma OP (1,2,3)'!$B$5:$F$21,2,FALSE),"")</f>
        <v>0</v>
      </c>
      <c r="W4">
        <f>IF($B$1=V$1,VLOOKUP($A4,'Proforma OP (1,2,3)'!$B$5:$F$21,3,FALSE),"")</f>
        <v>0</v>
      </c>
      <c r="X4">
        <f>IF($B$1=V$1,VLOOKUP($A4,'Proforma OP (1,2,3)'!$B$5:$F$21,4,FALSE),"")</f>
        <v>0</v>
      </c>
      <c r="Y4">
        <f>IF($B$1=V$1,VLOOKUP($A4,'Proforma OP (1,2,3)'!$B$5:$F$21,5,FALSE),"")</f>
        <v>0</v>
      </c>
      <c r="Z4" t="str">
        <f>IF($B$1=Z$1,VLOOKUP($A4,'Proforma OP (1,2,3)'!$B$5:$F$21,2,FALSE),"")</f>
        <v/>
      </c>
      <c r="AA4" t="str">
        <f>IF($B$1=Z$1,VLOOKUP($A4,'Proforma OP (1,2,3)'!$B$5:$F$21,3,FALSE),"")</f>
        <v/>
      </c>
      <c r="AB4" t="str">
        <f>IF($B$1=Z$1,VLOOKUP($A4,'Proforma OP (1,2,3)'!$B$5:$F$21,4,FALSE),"")</f>
        <v/>
      </c>
      <c r="AC4" t="str">
        <f>IF($B$1=Z$1,VLOOKUP($A4,'Proforma OP (1,2,3)'!$B$5:$F$21,5,FALSE),"")</f>
        <v/>
      </c>
      <c r="AD4" t="str">
        <f>IF($B$1=AD$1,VLOOKUP($A4,'Proforma OP (1,2,3)'!$B$5:$F$21,2,FALSE),"")</f>
        <v/>
      </c>
      <c r="AE4" t="str">
        <f>IF($B$1=AD$1,VLOOKUP($A4,'Proforma OP (1,2,3)'!$B$5:$F$21,3,FALSE),"")</f>
        <v/>
      </c>
      <c r="AF4" t="str">
        <f>IF($B$1=AD$1,VLOOKUP($A4,'Proforma OP (1,2,3)'!$B$5:$F$21,4,FALSE),"")</f>
        <v/>
      </c>
      <c r="AG4" t="str">
        <f>IF($B$1=AD$1,VLOOKUP($A4,'Proforma OP (1,2,3)'!$B$5:$F$21,5,FALSE),"")</f>
        <v/>
      </c>
      <c r="AH4" t="str">
        <f>IF($B$1=AH$1,VLOOKUP($A4,'Proforma OP (1,2,3)'!$B$5:$F$21,2,FALSE),"")</f>
        <v/>
      </c>
      <c r="AI4" t="str">
        <f>IF($B$1=AH$1,VLOOKUP($A4,'Proforma OP (1,2,3)'!$B$5:$F$21,3,FALSE),"")</f>
        <v/>
      </c>
      <c r="AJ4" t="str">
        <f>IF($B$1=AH$1,VLOOKUP($A4,'Proforma OP (1,2,3)'!$B$5:$F$21,4,FALSE),"")</f>
        <v/>
      </c>
      <c r="AK4" t="str">
        <f>IF($B$1=AH$1,VLOOKUP($A4,'Proforma OP (1,2,3)'!$B$5:$F$21,5,FALSE),"")</f>
        <v/>
      </c>
      <c r="AL4" t="str">
        <f>IF($B$1=AL$1,VLOOKUP($A4,'Proforma OP (1,2,3)'!$B$5:$F$21,2,FALSE),"")</f>
        <v/>
      </c>
      <c r="AM4" t="str">
        <f>IF($B$1=AL$1,VLOOKUP($A4,'Proforma OP (1,2,3)'!$B$5:$F$21,3,FALSE),"")</f>
        <v/>
      </c>
      <c r="AN4" t="str">
        <f>IF($B$1=AL$1,VLOOKUP($A4,'Proforma OP (1,2,3)'!$B$5:$F$21,4,FALSE),"")</f>
        <v/>
      </c>
      <c r="AO4" t="str">
        <f>IF($B$1=AL$1,VLOOKUP($A4,'Proforma OP (1,2,3)'!$B$5:$F$21,5,FALSE),"")</f>
        <v/>
      </c>
      <c r="AP4" t="str">
        <f>IF($B$1=AP$1,VLOOKUP($A4,'Proforma OP (1,2,3)'!$B$5:$F$21,2,FALSE),"")</f>
        <v/>
      </c>
      <c r="AQ4" t="str">
        <f>IF($B$1=AP$1,VLOOKUP($A4,'Proforma OP (1,2,3)'!$B$5:$F$21,3,FALSE),"")</f>
        <v/>
      </c>
      <c r="AR4" t="str">
        <f>IF($B$1=AP$1,VLOOKUP($A4,'Proforma OP (1,2,3)'!$B$5:$F$21,4,FALSE),"")</f>
        <v/>
      </c>
      <c r="AS4" t="str">
        <f>IF($B$1=AP$1,VLOOKUP($A4,'Proforma OP (1,2,3)'!$B$5:$F$21,5,FALSE),"")</f>
        <v/>
      </c>
      <c r="AT4" t="str">
        <f>IF($B$1=AT$1,VLOOKUP($A4,'Proforma OP (1,2,3)'!$B$5:$F$21,2,FALSE),"")</f>
        <v/>
      </c>
      <c r="AU4" t="str">
        <f>IF($B$1=AT$1,VLOOKUP($A4,'Proforma OP (1,2,3)'!$B$5:$F$21,3,FALSE),"")</f>
        <v/>
      </c>
      <c r="AV4" t="str">
        <f>IF($B$1=AT$1,VLOOKUP($A4,'Proforma OP (1,2,3)'!$B$5:$F$21,4,FALSE),"")</f>
        <v/>
      </c>
      <c r="AW4" t="str">
        <f>IF($B$1=AT$1,VLOOKUP($A4,'Proforma OP (1,2,3)'!$B$5:$F$21,5,FALSE),"")</f>
        <v/>
      </c>
      <c r="AX4" t="str">
        <f>IF($B$1=AX$1,VLOOKUP($A4,'Proforma OP (1,2,3)'!$B$5:$F$21,2,FALSE),"")</f>
        <v/>
      </c>
      <c r="AY4" t="str">
        <f>IF($B$1=AX$1,VLOOKUP($A4,'Proforma OP (1,2,3)'!$B$5:$F$21,3,FALSE),"")</f>
        <v/>
      </c>
      <c r="AZ4" t="str">
        <f>IF($B$1=AX$1,VLOOKUP($A4,'Proforma OP (1,2,3)'!$B$5:$F$21,4,FALSE),"")</f>
        <v/>
      </c>
      <c r="BA4" t="str">
        <f>IF($B$1=AX$1,VLOOKUP($A4,'Proforma OP (1,2,3)'!$B$5:$F$21,5,FALSE),"")</f>
        <v/>
      </c>
      <c r="BB4" t="str">
        <f>IF($B$1=BB$1,VLOOKUP($A4,'Proforma OP (1,2,3)'!$B$5:$F$21,2,FALSE),"")</f>
        <v/>
      </c>
      <c r="BC4" t="str">
        <f>IF($B$1=BB$1,VLOOKUP($A4,'Proforma OP (1,2,3)'!$B$5:$F$21,3,FALSE),"")</f>
        <v/>
      </c>
      <c r="BD4" t="str">
        <f>IF($B$1=BB$1,VLOOKUP($A4,'Proforma OP (1,2,3)'!$B$5:$F$21,4,FALSE),"")</f>
        <v/>
      </c>
      <c r="BE4" t="str">
        <f>IF($B$1=BB$1,VLOOKUP($A4,'Proforma OP (1,2,3)'!$B$5:$F$21,5,FALSE),"")</f>
        <v/>
      </c>
      <c r="BF4" t="str">
        <f>IF($B$1=BF$1,VLOOKUP($A4,'Proforma OP (1,2,3)'!$B$5:$F$21,2,FALSE),"")</f>
        <v/>
      </c>
      <c r="BG4" t="str">
        <f>IF($B$1=BF$1,VLOOKUP($A4,'Proforma OP (1,2,3)'!$B$5:$F$21,3,FALSE),"")</f>
        <v/>
      </c>
      <c r="BH4" t="str">
        <f>IF($B$1=BF$1,VLOOKUP($A4,'Proforma OP (1,2,3)'!$B$5:$F$21,4,FALSE),"")</f>
        <v/>
      </c>
      <c r="BI4" t="str">
        <f>IF($B$1=BF$1,VLOOKUP($A4,'Proforma OP (1,2,3)'!$B$5:$F$21,5,FALSE),"")</f>
        <v/>
      </c>
    </row>
    <row r="5" spans="1:61" ht="15">
      <c r="A5" t="s">
        <v>32</v>
      </c>
      <c r="V5">
        <f>IF($B$1=V$1,VLOOKUP($A5,'Proforma OP (1,2,3)'!$B$5:$F$21,2,FALSE),"")</f>
        <v>0</v>
      </c>
      <c r="W5">
        <f>IF($B$1=V$1,VLOOKUP($A5,'Proforma OP (1,2,3)'!$B$5:$F$21,3,FALSE),"")</f>
        <v>0</v>
      </c>
      <c r="X5">
        <f>IF($B$1=V$1,VLOOKUP($A5,'Proforma OP (1,2,3)'!$B$5:$F$21,4,FALSE),"")</f>
        <v>0</v>
      </c>
      <c r="Y5">
        <f>IF($B$1=V$1,VLOOKUP($A5,'Proforma OP (1,2,3)'!$B$5:$F$21,5,FALSE),"")</f>
        <v>0</v>
      </c>
      <c r="Z5" t="str">
        <f>IF($B$1=Z$1,VLOOKUP($A5,'Proforma OP (1,2,3)'!$B$5:$F$21,2,FALSE),"")</f>
        <v/>
      </c>
      <c r="AA5" t="str">
        <f>IF($B$1=Z$1,VLOOKUP($A5,'Proforma OP (1,2,3)'!$B$5:$F$21,3,FALSE),"")</f>
        <v/>
      </c>
      <c r="AB5" t="str">
        <f>IF($B$1=Z$1,VLOOKUP($A5,'Proforma OP (1,2,3)'!$B$5:$F$21,4,FALSE),"")</f>
        <v/>
      </c>
      <c r="AC5" t="str">
        <f>IF($B$1=Z$1,VLOOKUP($A5,'Proforma OP (1,2,3)'!$B$5:$F$21,5,FALSE),"")</f>
        <v/>
      </c>
      <c r="AD5" t="str">
        <f>IF($B$1=AD$1,VLOOKUP($A5,'Proforma OP (1,2,3)'!$B$5:$F$21,2,FALSE),"")</f>
        <v/>
      </c>
      <c r="AE5" t="str">
        <f>IF($B$1=AD$1,VLOOKUP($A5,'Proforma OP (1,2,3)'!$B$5:$F$21,3,FALSE),"")</f>
        <v/>
      </c>
      <c r="AF5" t="str">
        <f>IF($B$1=AD$1,VLOOKUP($A5,'Proforma OP (1,2,3)'!$B$5:$F$21,4,FALSE),"")</f>
        <v/>
      </c>
      <c r="AG5" t="str">
        <f>IF($B$1=AD$1,VLOOKUP($A5,'Proforma OP (1,2,3)'!$B$5:$F$21,5,FALSE),"")</f>
        <v/>
      </c>
      <c r="AH5" t="str">
        <f>IF($B$1=AH$1,VLOOKUP($A5,'Proforma OP (1,2,3)'!$B$5:$F$21,2,FALSE),"")</f>
        <v/>
      </c>
      <c r="AI5" t="str">
        <f>IF($B$1=AH$1,VLOOKUP($A5,'Proforma OP (1,2,3)'!$B$5:$F$21,3,FALSE),"")</f>
        <v/>
      </c>
      <c r="AJ5" t="str">
        <f>IF($B$1=AH$1,VLOOKUP($A5,'Proforma OP (1,2,3)'!$B$5:$F$21,4,FALSE),"")</f>
        <v/>
      </c>
      <c r="AK5" t="str">
        <f>IF($B$1=AH$1,VLOOKUP($A5,'Proforma OP (1,2,3)'!$B$5:$F$21,5,FALSE),"")</f>
        <v/>
      </c>
      <c r="AL5" t="str">
        <f>IF($B$1=AL$1,VLOOKUP($A5,'Proforma OP (1,2,3)'!$B$5:$F$21,2,FALSE),"")</f>
        <v/>
      </c>
      <c r="AM5" t="str">
        <f>IF($B$1=AL$1,VLOOKUP($A5,'Proforma OP (1,2,3)'!$B$5:$F$21,3,FALSE),"")</f>
        <v/>
      </c>
      <c r="AN5" t="str">
        <f>IF($B$1=AL$1,VLOOKUP($A5,'Proforma OP (1,2,3)'!$B$5:$F$21,4,FALSE),"")</f>
        <v/>
      </c>
      <c r="AO5" t="str">
        <f>IF($B$1=AL$1,VLOOKUP($A5,'Proforma OP (1,2,3)'!$B$5:$F$21,5,FALSE),"")</f>
        <v/>
      </c>
      <c r="AP5" t="str">
        <f>IF($B$1=AP$1,VLOOKUP($A5,'Proforma OP (1,2,3)'!$B$5:$F$21,2,FALSE),"")</f>
        <v/>
      </c>
      <c r="AQ5" t="str">
        <f>IF($B$1=AP$1,VLOOKUP($A5,'Proforma OP (1,2,3)'!$B$5:$F$21,3,FALSE),"")</f>
        <v/>
      </c>
      <c r="AR5" t="str">
        <f>IF($B$1=AP$1,VLOOKUP($A5,'Proforma OP (1,2,3)'!$B$5:$F$21,4,FALSE),"")</f>
        <v/>
      </c>
      <c r="AS5" t="str">
        <f>IF($B$1=AP$1,VLOOKUP($A5,'Proforma OP (1,2,3)'!$B$5:$F$21,5,FALSE),"")</f>
        <v/>
      </c>
      <c r="AT5" t="str">
        <f>IF($B$1=AT$1,VLOOKUP($A5,'Proforma OP (1,2,3)'!$B$5:$F$21,2,FALSE),"")</f>
        <v/>
      </c>
      <c r="AU5" t="str">
        <f>IF($B$1=AT$1,VLOOKUP($A5,'Proforma OP (1,2,3)'!$B$5:$F$21,3,FALSE),"")</f>
        <v/>
      </c>
      <c r="AV5" t="str">
        <f>IF($B$1=AT$1,VLOOKUP($A5,'Proforma OP (1,2,3)'!$B$5:$F$21,4,FALSE),"")</f>
        <v/>
      </c>
      <c r="AW5" t="str">
        <f>IF($B$1=AT$1,VLOOKUP($A5,'Proforma OP (1,2,3)'!$B$5:$F$21,5,FALSE),"")</f>
        <v/>
      </c>
      <c r="AX5" t="str">
        <f>IF($B$1=AX$1,VLOOKUP($A5,'Proforma OP (1,2,3)'!$B$5:$F$21,2,FALSE),"")</f>
        <v/>
      </c>
      <c r="AY5" t="str">
        <f>IF($B$1=AX$1,VLOOKUP($A5,'Proforma OP (1,2,3)'!$B$5:$F$21,3,FALSE),"")</f>
        <v/>
      </c>
      <c r="AZ5" t="str">
        <f>IF($B$1=AX$1,VLOOKUP($A5,'Proforma OP (1,2,3)'!$B$5:$F$21,4,FALSE),"")</f>
        <v/>
      </c>
      <c r="BA5" t="str">
        <f>IF($B$1=AX$1,VLOOKUP($A5,'Proforma OP (1,2,3)'!$B$5:$F$21,5,FALSE),"")</f>
        <v/>
      </c>
      <c r="BB5" t="str">
        <f>IF($B$1=BB$1,VLOOKUP($A5,'Proforma OP (1,2,3)'!$B$5:$F$21,2,FALSE),"")</f>
        <v/>
      </c>
      <c r="BC5" t="str">
        <f>IF($B$1=BB$1,VLOOKUP($A5,'Proforma OP (1,2,3)'!$B$5:$F$21,3,FALSE),"")</f>
        <v/>
      </c>
      <c r="BD5" t="str">
        <f>IF($B$1=BB$1,VLOOKUP($A5,'Proforma OP (1,2,3)'!$B$5:$F$21,4,FALSE),"")</f>
        <v/>
      </c>
      <c r="BE5" t="str">
        <f>IF($B$1=BB$1,VLOOKUP($A5,'Proforma OP (1,2,3)'!$B$5:$F$21,5,FALSE),"")</f>
        <v/>
      </c>
      <c r="BF5" t="str">
        <f>IF($B$1=BF$1,VLOOKUP($A5,'Proforma OP (1,2,3)'!$B$5:$F$21,2,FALSE),"")</f>
        <v/>
      </c>
      <c r="BG5" t="str">
        <f>IF($B$1=BF$1,VLOOKUP($A5,'Proforma OP (1,2,3)'!$B$5:$F$21,3,FALSE),"")</f>
        <v/>
      </c>
      <c r="BH5" t="str">
        <f>IF($B$1=BF$1,VLOOKUP($A5,'Proforma OP (1,2,3)'!$B$5:$F$21,4,FALSE),"")</f>
        <v/>
      </c>
      <c r="BI5" t="str">
        <f>IF($B$1=BF$1,VLOOKUP($A5,'Proforma OP (1,2,3)'!$B$5:$F$21,5,FALSE),"")</f>
        <v/>
      </c>
    </row>
    <row r="6" spans="1:61" ht="15">
      <c r="A6" t="s">
        <v>33</v>
      </c>
      <c r="V6">
        <f>IF($B$1=V$1,VLOOKUP($A6,'Proforma OP (1,2,3)'!$B$5:$F$21,2,FALSE),"")</f>
        <v>0</v>
      </c>
      <c r="W6">
        <f>IF($B$1=V$1,VLOOKUP($A6,'Proforma OP (1,2,3)'!$B$5:$F$21,3,FALSE),"")</f>
        <v>0</v>
      </c>
      <c r="X6">
        <f>IF($B$1=V$1,VLOOKUP($A6,'Proforma OP (1,2,3)'!$B$5:$F$21,4,FALSE),"")</f>
        <v>0</v>
      </c>
      <c r="Y6">
        <f>IF($B$1=V$1,VLOOKUP($A6,'Proforma OP (1,2,3)'!$B$5:$F$21,5,FALSE),"")</f>
        <v>0</v>
      </c>
      <c r="Z6" t="str">
        <f>IF($B$1=Z$1,VLOOKUP($A6,'Proforma OP (1,2,3)'!$B$5:$F$21,2,FALSE),"")</f>
        <v/>
      </c>
      <c r="AA6" t="str">
        <f>IF($B$1=Z$1,VLOOKUP($A6,'Proforma OP (1,2,3)'!$B$5:$F$21,3,FALSE),"")</f>
        <v/>
      </c>
      <c r="AB6" t="str">
        <f>IF($B$1=Z$1,VLOOKUP($A6,'Proforma OP (1,2,3)'!$B$5:$F$21,4,FALSE),"")</f>
        <v/>
      </c>
      <c r="AC6" t="str">
        <f>IF($B$1=Z$1,VLOOKUP($A6,'Proforma OP (1,2,3)'!$B$5:$F$21,5,FALSE),"")</f>
        <v/>
      </c>
      <c r="AD6" t="str">
        <f>IF($B$1=AD$1,VLOOKUP($A6,'Proforma OP (1,2,3)'!$B$5:$F$21,2,FALSE),"")</f>
        <v/>
      </c>
      <c r="AE6" t="str">
        <f>IF($B$1=AD$1,VLOOKUP($A6,'Proforma OP (1,2,3)'!$B$5:$F$21,3,FALSE),"")</f>
        <v/>
      </c>
      <c r="AF6" t="str">
        <f>IF($B$1=AD$1,VLOOKUP($A6,'Proforma OP (1,2,3)'!$B$5:$F$21,4,FALSE),"")</f>
        <v/>
      </c>
      <c r="AG6" t="str">
        <f>IF($B$1=AD$1,VLOOKUP($A6,'Proforma OP (1,2,3)'!$B$5:$F$21,5,FALSE),"")</f>
        <v/>
      </c>
      <c r="AH6" t="str">
        <f>IF($B$1=AH$1,VLOOKUP($A6,'Proforma OP (1,2,3)'!$B$5:$F$21,2,FALSE),"")</f>
        <v/>
      </c>
      <c r="AI6" t="str">
        <f>IF($B$1=AH$1,VLOOKUP($A6,'Proforma OP (1,2,3)'!$B$5:$F$21,3,FALSE),"")</f>
        <v/>
      </c>
      <c r="AJ6" t="str">
        <f>IF($B$1=AH$1,VLOOKUP($A6,'Proforma OP (1,2,3)'!$B$5:$F$21,4,FALSE),"")</f>
        <v/>
      </c>
      <c r="AK6" t="str">
        <f>IF($B$1=AH$1,VLOOKUP($A6,'Proforma OP (1,2,3)'!$B$5:$F$21,5,FALSE),"")</f>
        <v/>
      </c>
      <c r="AL6" t="str">
        <f>IF($B$1=AL$1,VLOOKUP($A6,'Proforma OP (1,2,3)'!$B$5:$F$21,2,FALSE),"")</f>
        <v/>
      </c>
      <c r="AM6" t="str">
        <f>IF($B$1=AL$1,VLOOKUP($A6,'Proforma OP (1,2,3)'!$B$5:$F$21,3,FALSE),"")</f>
        <v/>
      </c>
      <c r="AN6" t="str">
        <f>IF($B$1=AL$1,VLOOKUP($A6,'Proforma OP (1,2,3)'!$B$5:$F$21,4,FALSE),"")</f>
        <v/>
      </c>
      <c r="AO6" t="str">
        <f>IF($B$1=AL$1,VLOOKUP($A6,'Proforma OP (1,2,3)'!$B$5:$F$21,5,FALSE),"")</f>
        <v/>
      </c>
      <c r="AP6" t="str">
        <f>IF($B$1=AP$1,VLOOKUP($A6,'Proforma OP (1,2,3)'!$B$5:$F$21,2,FALSE),"")</f>
        <v/>
      </c>
      <c r="AQ6" t="str">
        <f>IF($B$1=AP$1,VLOOKUP($A6,'Proforma OP (1,2,3)'!$B$5:$F$21,3,FALSE),"")</f>
        <v/>
      </c>
      <c r="AR6" t="str">
        <f>IF($B$1=AP$1,VLOOKUP($A6,'Proforma OP (1,2,3)'!$B$5:$F$21,4,FALSE),"")</f>
        <v/>
      </c>
      <c r="AS6" t="str">
        <f>IF($B$1=AP$1,VLOOKUP($A6,'Proforma OP (1,2,3)'!$B$5:$F$21,5,FALSE),"")</f>
        <v/>
      </c>
      <c r="AT6" t="str">
        <f>IF($B$1=AT$1,VLOOKUP($A6,'Proforma OP (1,2,3)'!$B$5:$F$21,2,FALSE),"")</f>
        <v/>
      </c>
      <c r="AU6" t="str">
        <f>IF($B$1=AT$1,VLOOKUP($A6,'Proforma OP (1,2,3)'!$B$5:$F$21,3,FALSE),"")</f>
        <v/>
      </c>
      <c r="AV6" t="str">
        <f>IF($B$1=AT$1,VLOOKUP($A6,'Proforma OP (1,2,3)'!$B$5:$F$21,4,FALSE),"")</f>
        <v/>
      </c>
      <c r="AW6" t="str">
        <f>IF($B$1=AT$1,VLOOKUP($A6,'Proforma OP (1,2,3)'!$B$5:$F$21,5,FALSE),"")</f>
        <v/>
      </c>
      <c r="AX6" t="str">
        <f>IF($B$1=AX$1,VLOOKUP($A6,'Proforma OP (1,2,3)'!$B$5:$F$21,2,FALSE),"")</f>
        <v/>
      </c>
      <c r="AY6" t="str">
        <f>IF($B$1=AX$1,VLOOKUP($A6,'Proforma OP (1,2,3)'!$B$5:$F$21,3,FALSE),"")</f>
        <v/>
      </c>
      <c r="AZ6" t="str">
        <f>IF($B$1=AX$1,VLOOKUP($A6,'Proforma OP (1,2,3)'!$B$5:$F$21,4,FALSE),"")</f>
        <v/>
      </c>
      <c r="BA6" t="str">
        <f>IF($B$1=AX$1,VLOOKUP($A6,'Proforma OP (1,2,3)'!$B$5:$F$21,5,FALSE),"")</f>
        <v/>
      </c>
      <c r="BB6" t="str">
        <f>IF($B$1=BB$1,VLOOKUP($A6,'Proforma OP (1,2,3)'!$B$5:$F$21,2,FALSE),"")</f>
        <v/>
      </c>
      <c r="BC6" t="str">
        <f>IF($B$1=BB$1,VLOOKUP($A6,'Proforma OP (1,2,3)'!$B$5:$F$21,3,FALSE),"")</f>
        <v/>
      </c>
      <c r="BD6" t="str">
        <f>IF($B$1=BB$1,VLOOKUP($A6,'Proforma OP (1,2,3)'!$B$5:$F$21,4,FALSE),"")</f>
        <v/>
      </c>
      <c r="BE6" t="str">
        <f>IF($B$1=BB$1,VLOOKUP($A6,'Proforma OP (1,2,3)'!$B$5:$F$21,5,FALSE),"")</f>
        <v/>
      </c>
      <c r="BF6" t="str">
        <f>IF($B$1=BF$1,VLOOKUP($A6,'Proforma OP (1,2,3)'!$B$5:$F$21,2,FALSE),"")</f>
        <v/>
      </c>
      <c r="BG6" t="str">
        <f>IF($B$1=BF$1,VLOOKUP($A6,'Proforma OP (1,2,3)'!$B$5:$F$21,3,FALSE),"")</f>
        <v/>
      </c>
      <c r="BH6" t="str">
        <f>IF($B$1=BF$1,VLOOKUP($A6,'Proforma OP (1,2,3)'!$B$5:$F$21,4,FALSE),"")</f>
        <v/>
      </c>
      <c r="BI6" t="str">
        <f>IF($B$1=BF$1,VLOOKUP($A6,'Proforma OP (1,2,3)'!$B$5:$F$21,5,FALSE),"")</f>
        <v/>
      </c>
    </row>
    <row r="7" spans="1:61" ht="15">
      <c r="A7" s="5" t="s">
        <v>34</v>
      </c>
      <c r="V7">
        <f>IF($B$1=V$1,VLOOKUP($A7,'Proforma OP (1,2,3)'!$B$5:$F$21,2,FALSE),"")</f>
        <v>0</v>
      </c>
      <c r="W7">
        <f>IF($B$1=V$1,VLOOKUP($A7,'Proforma OP (1,2,3)'!$B$5:$F$21,3,FALSE),"")</f>
        <v>0</v>
      </c>
      <c r="X7">
        <f>IF($B$1=V$1,VLOOKUP($A7,'Proforma OP (1,2,3)'!$B$5:$F$21,4,FALSE),"")</f>
        <v>0</v>
      </c>
      <c r="Y7">
        <f>IF($B$1=V$1,VLOOKUP($A7,'Proforma OP (1,2,3)'!$B$5:$F$21,5,FALSE),"")</f>
        <v>0</v>
      </c>
      <c r="Z7" t="str">
        <f>IF($B$1=Z$1,VLOOKUP($A7,'Proforma OP (1,2,3)'!$B$5:$F$21,2,FALSE),"")</f>
        <v/>
      </c>
      <c r="AA7" t="str">
        <f>IF($B$1=Z$1,VLOOKUP($A7,'Proforma OP (1,2,3)'!$B$5:$F$21,3,FALSE),"")</f>
        <v/>
      </c>
      <c r="AB7" t="str">
        <f>IF($B$1=Z$1,VLOOKUP($A7,'Proforma OP (1,2,3)'!$B$5:$F$21,4,FALSE),"")</f>
        <v/>
      </c>
      <c r="AC7" t="str">
        <f>IF($B$1=Z$1,VLOOKUP($A7,'Proforma OP (1,2,3)'!$B$5:$F$21,5,FALSE),"")</f>
        <v/>
      </c>
      <c r="AD7" t="str">
        <f>IF($B$1=AD$1,VLOOKUP($A7,'Proforma OP (1,2,3)'!$B$5:$F$21,2,FALSE),"")</f>
        <v/>
      </c>
      <c r="AE7" t="str">
        <f>IF($B$1=AD$1,VLOOKUP($A7,'Proforma OP (1,2,3)'!$B$5:$F$21,3,FALSE),"")</f>
        <v/>
      </c>
      <c r="AF7" t="str">
        <f>IF($B$1=AD$1,VLOOKUP($A7,'Proforma OP (1,2,3)'!$B$5:$F$21,4,FALSE),"")</f>
        <v/>
      </c>
      <c r="AG7" t="str">
        <f>IF($B$1=AD$1,VLOOKUP($A7,'Proforma OP (1,2,3)'!$B$5:$F$21,5,FALSE),"")</f>
        <v/>
      </c>
      <c r="AH7" t="str">
        <f>IF($B$1=AH$1,VLOOKUP($A7,'Proforma OP (1,2,3)'!$B$5:$F$21,2,FALSE),"")</f>
        <v/>
      </c>
      <c r="AI7" t="str">
        <f>IF($B$1=AH$1,VLOOKUP($A7,'Proforma OP (1,2,3)'!$B$5:$F$21,3,FALSE),"")</f>
        <v/>
      </c>
      <c r="AJ7" t="str">
        <f>IF($B$1=AH$1,VLOOKUP($A7,'Proforma OP (1,2,3)'!$B$5:$F$21,4,FALSE),"")</f>
        <v/>
      </c>
      <c r="AK7" t="str">
        <f>IF($B$1=AH$1,VLOOKUP($A7,'Proforma OP (1,2,3)'!$B$5:$F$21,5,FALSE),"")</f>
        <v/>
      </c>
      <c r="AL7" t="str">
        <f>IF($B$1=AL$1,VLOOKUP($A7,'Proforma OP (1,2,3)'!$B$5:$F$21,2,FALSE),"")</f>
        <v/>
      </c>
      <c r="AM7" t="str">
        <f>IF($B$1=AL$1,VLOOKUP($A7,'Proforma OP (1,2,3)'!$B$5:$F$21,3,FALSE),"")</f>
        <v/>
      </c>
      <c r="AN7" t="str">
        <f>IF($B$1=AL$1,VLOOKUP($A7,'Proforma OP (1,2,3)'!$B$5:$F$21,4,FALSE),"")</f>
        <v/>
      </c>
      <c r="AO7" t="str">
        <f>IF($B$1=AL$1,VLOOKUP($A7,'Proforma OP (1,2,3)'!$B$5:$F$21,5,FALSE),"")</f>
        <v/>
      </c>
      <c r="AP7" t="str">
        <f>IF($B$1=AP$1,VLOOKUP($A7,'Proforma OP (1,2,3)'!$B$5:$F$21,2,FALSE),"")</f>
        <v/>
      </c>
      <c r="AQ7" t="str">
        <f>IF($B$1=AP$1,VLOOKUP($A7,'Proforma OP (1,2,3)'!$B$5:$F$21,3,FALSE),"")</f>
        <v/>
      </c>
      <c r="AR7" t="str">
        <f>IF($B$1=AP$1,VLOOKUP($A7,'Proforma OP (1,2,3)'!$B$5:$F$21,4,FALSE),"")</f>
        <v/>
      </c>
      <c r="AS7" t="str">
        <f>IF($B$1=AP$1,VLOOKUP($A7,'Proforma OP (1,2,3)'!$B$5:$F$21,5,FALSE),"")</f>
        <v/>
      </c>
      <c r="AT7" t="str">
        <f>IF($B$1=AT$1,VLOOKUP($A7,'Proforma OP (1,2,3)'!$B$5:$F$21,2,FALSE),"")</f>
        <v/>
      </c>
      <c r="AU7" t="str">
        <f>IF($B$1=AT$1,VLOOKUP($A7,'Proforma OP (1,2,3)'!$B$5:$F$21,3,FALSE),"")</f>
        <v/>
      </c>
      <c r="AV7" t="str">
        <f>IF($B$1=AT$1,VLOOKUP($A7,'Proforma OP (1,2,3)'!$B$5:$F$21,4,FALSE),"")</f>
        <v/>
      </c>
      <c r="AW7" t="str">
        <f>IF($B$1=AT$1,VLOOKUP($A7,'Proforma OP (1,2,3)'!$B$5:$F$21,5,FALSE),"")</f>
        <v/>
      </c>
      <c r="AX7" t="str">
        <f>IF($B$1=AX$1,VLOOKUP($A7,'Proforma OP (1,2,3)'!$B$5:$F$21,2,FALSE),"")</f>
        <v/>
      </c>
      <c r="AY7" t="str">
        <f>IF($B$1=AX$1,VLOOKUP($A7,'Proforma OP (1,2,3)'!$B$5:$F$21,3,FALSE),"")</f>
        <v/>
      </c>
      <c r="AZ7" t="str">
        <f>IF($B$1=AX$1,VLOOKUP($A7,'Proforma OP (1,2,3)'!$B$5:$F$21,4,FALSE),"")</f>
        <v/>
      </c>
      <c r="BA7" t="str">
        <f>IF($B$1=AX$1,VLOOKUP($A7,'Proforma OP (1,2,3)'!$B$5:$F$21,5,FALSE),"")</f>
        <v/>
      </c>
      <c r="BB7" t="str">
        <f>IF($B$1=BB$1,VLOOKUP($A7,'Proforma OP (1,2,3)'!$B$5:$F$21,2,FALSE),"")</f>
        <v/>
      </c>
      <c r="BC7" t="str">
        <f>IF($B$1=BB$1,VLOOKUP($A7,'Proforma OP (1,2,3)'!$B$5:$F$21,3,FALSE),"")</f>
        <v/>
      </c>
      <c r="BD7" t="str">
        <f>IF($B$1=BB$1,VLOOKUP($A7,'Proforma OP (1,2,3)'!$B$5:$F$21,4,FALSE),"")</f>
        <v/>
      </c>
      <c r="BE7" t="str">
        <f>IF($B$1=BB$1,VLOOKUP($A7,'Proforma OP (1,2,3)'!$B$5:$F$21,5,FALSE),"")</f>
        <v/>
      </c>
      <c r="BF7" t="str">
        <f>IF($B$1=BF$1,VLOOKUP($A7,'Proforma OP (1,2,3)'!$B$5:$F$21,2,FALSE),"")</f>
        <v/>
      </c>
      <c r="BG7" t="str">
        <f>IF($B$1=BF$1,VLOOKUP($A7,'Proforma OP (1,2,3)'!$B$5:$F$21,3,FALSE),"")</f>
        <v/>
      </c>
      <c r="BH7" t="str">
        <f>IF($B$1=BF$1,VLOOKUP($A7,'Proforma OP (1,2,3)'!$B$5:$F$21,4,FALSE),"")</f>
        <v/>
      </c>
      <c r="BI7" t="str">
        <f>IF($B$1=BF$1,VLOOKUP($A7,'Proforma OP (1,2,3)'!$B$5:$F$21,5,FALSE),"")</f>
        <v/>
      </c>
    </row>
    <row r="8" spans="1:61" ht="15">
      <c r="A8" s="5" t="s">
        <v>35</v>
      </c>
      <c r="V8">
        <f>IF($B$1=V$1,VLOOKUP($A8,'Proforma OP (1,2,3)'!$B$5:$F$21,2,FALSE),"")</f>
        <v>0</v>
      </c>
      <c r="W8">
        <f>IF($B$1=V$1,VLOOKUP($A8,'Proforma OP (1,2,3)'!$B$5:$F$21,3,FALSE),"")</f>
        <v>0</v>
      </c>
      <c r="X8">
        <f>IF($B$1=V$1,VLOOKUP($A8,'Proforma OP (1,2,3)'!$B$5:$F$21,4,FALSE),"")</f>
        <v>0</v>
      </c>
      <c r="Y8">
        <f>IF($B$1=V$1,VLOOKUP($A8,'Proforma OP (1,2,3)'!$B$5:$F$21,5,FALSE),"")</f>
        <v>0</v>
      </c>
      <c r="Z8" t="str">
        <f>IF($B$1=Z$1,VLOOKUP($A8,'Proforma OP (1,2,3)'!$B$5:$F$21,2,FALSE),"")</f>
        <v/>
      </c>
      <c r="AA8" t="str">
        <f>IF($B$1=Z$1,VLOOKUP($A8,'Proforma OP (1,2,3)'!$B$5:$F$21,3,FALSE),"")</f>
        <v/>
      </c>
      <c r="AB8" t="str">
        <f>IF($B$1=Z$1,VLOOKUP($A8,'Proforma OP (1,2,3)'!$B$5:$F$21,4,FALSE),"")</f>
        <v/>
      </c>
      <c r="AC8" t="str">
        <f>IF($B$1=Z$1,VLOOKUP($A8,'Proforma OP (1,2,3)'!$B$5:$F$21,5,FALSE),"")</f>
        <v/>
      </c>
      <c r="AD8" t="str">
        <f>IF($B$1=AD$1,VLOOKUP($A8,'Proforma OP (1,2,3)'!$B$5:$F$21,2,FALSE),"")</f>
        <v/>
      </c>
      <c r="AE8" t="str">
        <f>IF($B$1=AD$1,VLOOKUP($A8,'Proforma OP (1,2,3)'!$B$5:$F$21,3,FALSE),"")</f>
        <v/>
      </c>
      <c r="AF8" t="str">
        <f>IF($B$1=AD$1,VLOOKUP($A8,'Proforma OP (1,2,3)'!$B$5:$F$21,4,FALSE),"")</f>
        <v/>
      </c>
      <c r="AG8" t="str">
        <f>IF($B$1=AD$1,VLOOKUP($A8,'Proforma OP (1,2,3)'!$B$5:$F$21,5,FALSE),"")</f>
        <v/>
      </c>
      <c r="AH8" t="str">
        <f>IF($B$1=AH$1,VLOOKUP($A8,'Proforma OP (1,2,3)'!$B$5:$F$21,2,FALSE),"")</f>
        <v/>
      </c>
      <c r="AI8" t="str">
        <f>IF($B$1=AH$1,VLOOKUP($A8,'Proforma OP (1,2,3)'!$B$5:$F$21,3,FALSE),"")</f>
        <v/>
      </c>
      <c r="AJ8" t="str">
        <f>IF($B$1=AH$1,VLOOKUP($A8,'Proforma OP (1,2,3)'!$B$5:$F$21,4,FALSE),"")</f>
        <v/>
      </c>
      <c r="AK8" t="str">
        <f>IF($B$1=AH$1,VLOOKUP($A8,'Proforma OP (1,2,3)'!$B$5:$F$21,5,FALSE),"")</f>
        <v/>
      </c>
      <c r="AL8" t="str">
        <f>IF($B$1=AL$1,VLOOKUP($A8,'Proforma OP (1,2,3)'!$B$5:$F$21,2,FALSE),"")</f>
        <v/>
      </c>
      <c r="AM8" t="str">
        <f>IF($B$1=AL$1,VLOOKUP($A8,'Proforma OP (1,2,3)'!$B$5:$F$21,3,FALSE),"")</f>
        <v/>
      </c>
      <c r="AN8" t="str">
        <f>IF($B$1=AL$1,VLOOKUP($A8,'Proforma OP (1,2,3)'!$B$5:$F$21,4,FALSE),"")</f>
        <v/>
      </c>
      <c r="AO8" t="str">
        <f>IF($B$1=AL$1,VLOOKUP($A8,'Proforma OP (1,2,3)'!$B$5:$F$21,5,FALSE),"")</f>
        <v/>
      </c>
      <c r="AP8" t="str">
        <f>IF($B$1=AP$1,VLOOKUP($A8,'Proforma OP (1,2,3)'!$B$5:$F$21,2,FALSE),"")</f>
        <v/>
      </c>
      <c r="AQ8" t="str">
        <f>IF($B$1=AP$1,VLOOKUP($A8,'Proforma OP (1,2,3)'!$B$5:$F$21,3,FALSE),"")</f>
        <v/>
      </c>
      <c r="AR8" t="str">
        <f>IF($B$1=AP$1,VLOOKUP($A8,'Proforma OP (1,2,3)'!$B$5:$F$21,4,FALSE),"")</f>
        <v/>
      </c>
      <c r="AS8" t="str">
        <f>IF($B$1=AP$1,VLOOKUP($A8,'Proforma OP (1,2,3)'!$B$5:$F$21,5,FALSE),"")</f>
        <v/>
      </c>
      <c r="AT8" t="str">
        <f>IF($B$1=AT$1,VLOOKUP($A8,'Proforma OP (1,2,3)'!$B$5:$F$21,2,FALSE),"")</f>
        <v/>
      </c>
      <c r="AU8" t="str">
        <f>IF($B$1=AT$1,VLOOKUP($A8,'Proforma OP (1,2,3)'!$B$5:$F$21,3,FALSE),"")</f>
        <v/>
      </c>
      <c r="AV8" t="str">
        <f>IF($B$1=AT$1,VLOOKUP($A8,'Proforma OP (1,2,3)'!$B$5:$F$21,4,FALSE),"")</f>
        <v/>
      </c>
      <c r="AW8" t="str">
        <f>IF($B$1=AT$1,VLOOKUP($A8,'Proforma OP (1,2,3)'!$B$5:$F$21,5,FALSE),"")</f>
        <v/>
      </c>
      <c r="AX8" t="str">
        <f>IF($B$1=AX$1,VLOOKUP($A8,'Proforma OP (1,2,3)'!$B$5:$F$21,2,FALSE),"")</f>
        <v/>
      </c>
      <c r="AY8" t="str">
        <f>IF($B$1=AX$1,VLOOKUP($A8,'Proforma OP (1,2,3)'!$B$5:$F$21,3,FALSE),"")</f>
        <v/>
      </c>
      <c r="AZ8" t="str">
        <f>IF($B$1=AX$1,VLOOKUP($A8,'Proforma OP (1,2,3)'!$B$5:$F$21,4,FALSE),"")</f>
        <v/>
      </c>
      <c r="BA8" t="str">
        <f>IF($B$1=AX$1,VLOOKUP($A8,'Proforma OP (1,2,3)'!$B$5:$F$21,5,FALSE),"")</f>
        <v/>
      </c>
      <c r="BB8" t="str">
        <f>IF($B$1=BB$1,VLOOKUP($A8,'Proforma OP (1,2,3)'!$B$5:$F$21,2,FALSE),"")</f>
        <v/>
      </c>
      <c r="BC8" t="str">
        <f>IF($B$1=BB$1,VLOOKUP($A8,'Proforma OP (1,2,3)'!$B$5:$F$21,3,FALSE),"")</f>
        <v/>
      </c>
      <c r="BD8" t="str">
        <f>IF($B$1=BB$1,VLOOKUP($A8,'Proforma OP (1,2,3)'!$B$5:$F$21,4,FALSE),"")</f>
        <v/>
      </c>
      <c r="BE8" t="str">
        <f>IF($B$1=BB$1,VLOOKUP($A8,'Proforma OP (1,2,3)'!$B$5:$F$21,5,FALSE),"")</f>
        <v/>
      </c>
      <c r="BF8" t="str">
        <f>IF($B$1=BF$1,VLOOKUP($A8,'Proforma OP (1,2,3)'!$B$5:$F$21,2,FALSE),"")</f>
        <v/>
      </c>
      <c r="BG8" t="str">
        <f>IF($B$1=BF$1,VLOOKUP($A8,'Proforma OP (1,2,3)'!$B$5:$F$21,3,FALSE),"")</f>
        <v/>
      </c>
      <c r="BH8" t="str">
        <f>IF($B$1=BF$1,VLOOKUP($A8,'Proforma OP (1,2,3)'!$B$5:$F$21,4,FALSE),"")</f>
        <v/>
      </c>
      <c r="BI8" t="str">
        <f>IF($B$1=BF$1,VLOOKUP($A8,'Proforma OP (1,2,3)'!$B$5:$F$21,5,FALSE),"")</f>
        <v/>
      </c>
    </row>
    <row r="9" spans="1:61" ht="15">
      <c r="A9" s="5" t="s">
        <v>36</v>
      </c>
      <c r="V9">
        <f>IF($B$1=V$1,VLOOKUP($A9,'Proforma OP (1,2,3)'!$B$5:$F$21,2,FALSE),"")</f>
        <v>0</v>
      </c>
      <c r="W9">
        <f>IF($B$1=V$1,VLOOKUP($A9,'Proforma OP (1,2,3)'!$B$5:$F$21,3,FALSE),"")</f>
        <v>0</v>
      </c>
      <c r="X9">
        <f>IF($B$1=V$1,VLOOKUP($A9,'Proforma OP (1,2,3)'!$B$5:$F$21,4,FALSE),"")</f>
        <v>0</v>
      </c>
      <c r="Y9">
        <f>IF($B$1=V$1,VLOOKUP($A9,'Proforma OP (1,2,3)'!$B$5:$F$21,5,FALSE),"")</f>
        <v>0</v>
      </c>
      <c r="Z9" t="str">
        <f>IF($B$1=Z$1,VLOOKUP($A9,'Proforma OP (1,2,3)'!$B$5:$F$21,2,FALSE),"")</f>
        <v/>
      </c>
      <c r="AA9" t="str">
        <f>IF($B$1=Z$1,VLOOKUP($A9,'Proforma OP (1,2,3)'!$B$5:$F$21,3,FALSE),"")</f>
        <v/>
      </c>
      <c r="AB9" t="str">
        <f>IF($B$1=Z$1,VLOOKUP($A9,'Proforma OP (1,2,3)'!$B$5:$F$21,4,FALSE),"")</f>
        <v/>
      </c>
      <c r="AC9" t="str">
        <f>IF($B$1=Z$1,VLOOKUP($A9,'Proforma OP (1,2,3)'!$B$5:$F$21,5,FALSE),"")</f>
        <v/>
      </c>
      <c r="AD9" t="str">
        <f>IF($B$1=AD$1,VLOOKUP($A9,'Proforma OP (1,2,3)'!$B$5:$F$21,2,FALSE),"")</f>
        <v/>
      </c>
      <c r="AE9" t="str">
        <f>IF($B$1=AD$1,VLOOKUP($A9,'Proforma OP (1,2,3)'!$B$5:$F$21,3,FALSE),"")</f>
        <v/>
      </c>
      <c r="AF9" t="str">
        <f>IF($B$1=AD$1,VLOOKUP($A9,'Proforma OP (1,2,3)'!$B$5:$F$21,4,FALSE),"")</f>
        <v/>
      </c>
      <c r="AG9" t="str">
        <f>IF($B$1=AD$1,VLOOKUP($A9,'Proforma OP (1,2,3)'!$B$5:$F$21,5,FALSE),"")</f>
        <v/>
      </c>
      <c r="AH9" t="str">
        <f>IF($B$1=AH$1,VLOOKUP($A9,'Proforma OP (1,2,3)'!$B$5:$F$21,2,FALSE),"")</f>
        <v/>
      </c>
      <c r="AI9" t="str">
        <f>IF($B$1=AH$1,VLOOKUP($A9,'Proforma OP (1,2,3)'!$B$5:$F$21,3,FALSE),"")</f>
        <v/>
      </c>
      <c r="AJ9" t="str">
        <f>IF($B$1=AH$1,VLOOKUP($A9,'Proforma OP (1,2,3)'!$B$5:$F$21,4,FALSE),"")</f>
        <v/>
      </c>
      <c r="AK9" t="str">
        <f>IF($B$1=AH$1,VLOOKUP($A9,'Proforma OP (1,2,3)'!$B$5:$F$21,5,FALSE),"")</f>
        <v/>
      </c>
      <c r="AL9" t="str">
        <f>IF($B$1=AL$1,VLOOKUP($A9,'Proforma OP (1,2,3)'!$B$5:$F$21,2,FALSE),"")</f>
        <v/>
      </c>
      <c r="AM9" t="str">
        <f>IF($B$1=AL$1,VLOOKUP($A9,'Proforma OP (1,2,3)'!$B$5:$F$21,3,FALSE),"")</f>
        <v/>
      </c>
      <c r="AN9" t="str">
        <f>IF($B$1=AL$1,VLOOKUP($A9,'Proforma OP (1,2,3)'!$B$5:$F$21,4,FALSE),"")</f>
        <v/>
      </c>
      <c r="AO9" t="str">
        <f>IF($B$1=AL$1,VLOOKUP($A9,'Proforma OP (1,2,3)'!$B$5:$F$21,5,FALSE),"")</f>
        <v/>
      </c>
      <c r="AP9" t="str">
        <f>IF($B$1=AP$1,VLOOKUP($A9,'Proforma OP (1,2,3)'!$B$5:$F$21,2,FALSE),"")</f>
        <v/>
      </c>
      <c r="AQ9" t="str">
        <f>IF($B$1=AP$1,VLOOKUP($A9,'Proforma OP (1,2,3)'!$B$5:$F$21,3,FALSE),"")</f>
        <v/>
      </c>
      <c r="AR9" t="str">
        <f>IF($B$1=AP$1,VLOOKUP($A9,'Proforma OP (1,2,3)'!$B$5:$F$21,4,FALSE),"")</f>
        <v/>
      </c>
      <c r="AS9" t="str">
        <f>IF($B$1=AP$1,VLOOKUP($A9,'Proforma OP (1,2,3)'!$B$5:$F$21,5,FALSE),"")</f>
        <v/>
      </c>
      <c r="AT9" t="str">
        <f>IF($B$1=AT$1,VLOOKUP($A9,'Proforma OP (1,2,3)'!$B$5:$F$21,2,FALSE),"")</f>
        <v/>
      </c>
      <c r="AU9" t="str">
        <f>IF($B$1=AT$1,VLOOKUP($A9,'Proforma OP (1,2,3)'!$B$5:$F$21,3,FALSE),"")</f>
        <v/>
      </c>
      <c r="AV9" t="str">
        <f>IF($B$1=AT$1,VLOOKUP($A9,'Proforma OP (1,2,3)'!$B$5:$F$21,4,FALSE),"")</f>
        <v/>
      </c>
      <c r="AW9" t="str">
        <f>IF($B$1=AT$1,VLOOKUP($A9,'Proforma OP (1,2,3)'!$B$5:$F$21,5,FALSE),"")</f>
        <v/>
      </c>
      <c r="AX9" t="str">
        <f>IF($B$1=AX$1,VLOOKUP($A9,'Proforma OP (1,2,3)'!$B$5:$F$21,2,FALSE),"")</f>
        <v/>
      </c>
      <c r="AY9" t="str">
        <f>IF($B$1=AX$1,VLOOKUP($A9,'Proforma OP (1,2,3)'!$B$5:$F$21,3,FALSE),"")</f>
        <v/>
      </c>
      <c r="AZ9" t="str">
        <f>IF($B$1=AX$1,VLOOKUP($A9,'Proforma OP (1,2,3)'!$B$5:$F$21,4,FALSE),"")</f>
        <v/>
      </c>
      <c r="BA9" t="str">
        <f>IF($B$1=AX$1,VLOOKUP($A9,'Proforma OP (1,2,3)'!$B$5:$F$21,5,FALSE),"")</f>
        <v/>
      </c>
      <c r="BB9" t="str">
        <f>IF($B$1=BB$1,VLOOKUP($A9,'Proforma OP (1,2,3)'!$B$5:$F$21,2,FALSE),"")</f>
        <v/>
      </c>
      <c r="BC9" t="str">
        <f>IF($B$1=BB$1,VLOOKUP($A9,'Proforma OP (1,2,3)'!$B$5:$F$21,3,FALSE),"")</f>
        <v/>
      </c>
      <c r="BD9" t="str">
        <f>IF($B$1=BB$1,VLOOKUP($A9,'Proforma OP (1,2,3)'!$B$5:$F$21,4,FALSE),"")</f>
        <v/>
      </c>
      <c r="BE9" t="str">
        <f>IF($B$1=BB$1,VLOOKUP($A9,'Proforma OP (1,2,3)'!$B$5:$F$21,5,FALSE),"")</f>
        <v/>
      </c>
      <c r="BF9" t="str">
        <f>IF($B$1=BF$1,VLOOKUP($A9,'Proforma OP (1,2,3)'!$B$5:$F$21,2,FALSE),"")</f>
        <v/>
      </c>
      <c r="BG9" t="str">
        <f>IF($B$1=BF$1,VLOOKUP($A9,'Proforma OP (1,2,3)'!$B$5:$F$21,3,FALSE),"")</f>
        <v/>
      </c>
      <c r="BH9" t="str">
        <f>IF($B$1=BF$1,VLOOKUP($A9,'Proforma OP (1,2,3)'!$B$5:$F$21,4,FALSE),"")</f>
        <v/>
      </c>
      <c r="BI9" t="str">
        <f>IF($B$1=BF$1,VLOOKUP($A9,'Proforma OP (1,2,3)'!$B$5:$F$21,5,FALSE),"")</f>
        <v/>
      </c>
    </row>
    <row r="10" spans="1:61" ht="15">
      <c r="A10" s="5" t="s">
        <v>37</v>
      </c>
      <c r="F10" s="3"/>
      <c r="G10" s="3"/>
      <c r="H10" s="3"/>
      <c r="I10" s="3"/>
      <c r="J10" s="3"/>
      <c r="K10" s="3"/>
      <c r="L10" s="3"/>
      <c r="M10" s="3"/>
      <c r="V10">
        <f>IF($B$1=V$1,VLOOKUP($A10,'Proforma OP (1,2,3)'!$B$5:$F$21,2,FALSE),"")</f>
        <v>0</v>
      </c>
      <c r="W10">
        <f>IF($B$1=V$1,VLOOKUP($A10,'Proforma OP (1,2,3)'!$B$5:$F$21,3,FALSE),"")</f>
        <v>0</v>
      </c>
      <c r="X10">
        <f>IF($B$1=V$1,VLOOKUP($A10,'Proforma OP (1,2,3)'!$B$5:$F$21,4,FALSE),"")</f>
        <v>0</v>
      </c>
      <c r="Y10">
        <f>IF($B$1=V$1,VLOOKUP($A10,'Proforma OP (1,2,3)'!$B$5:$F$21,5,FALSE),"")</f>
        <v>0</v>
      </c>
      <c r="Z10" t="str">
        <f>IF($B$1=Z$1,VLOOKUP($A10,'Proforma OP (1,2,3)'!$B$5:$F$21,2,FALSE),"")</f>
        <v/>
      </c>
      <c r="AA10" t="str">
        <f>IF($B$1=Z$1,VLOOKUP($A10,'Proforma OP (1,2,3)'!$B$5:$F$21,3,FALSE),"")</f>
        <v/>
      </c>
      <c r="AB10" t="str">
        <f>IF($B$1=Z$1,VLOOKUP($A10,'Proforma OP (1,2,3)'!$B$5:$F$21,4,FALSE),"")</f>
        <v/>
      </c>
      <c r="AC10" t="str">
        <f>IF($B$1=Z$1,VLOOKUP($A10,'Proforma OP (1,2,3)'!$B$5:$F$21,5,FALSE),"")</f>
        <v/>
      </c>
      <c r="AD10" t="str">
        <f>IF($B$1=AD$1,VLOOKUP($A10,'Proforma OP (1,2,3)'!$B$5:$F$21,2,FALSE),"")</f>
        <v/>
      </c>
      <c r="AE10" t="str">
        <f>IF($B$1=AD$1,VLOOKUP($A10,'Proforma OP (1,2,3)'!$B$5:$F$21,3,FALSE),"")</f>
        <v/>
      </c>
      <c r="AF10" t="str">
        <f>IF($B$1=AD$1,VLOOKUP($A10,'Proforma OP (1,2,3)'!$B$5:$F$21,4,FALSE),"")</f>
        <v/>
      </c>
      <c r="AG10" t="str">
        <f>IF($B$1=AD$1,VLOOKUP($A10,'Proforma OP (1,2,3)'!$B$5:$F$21,5,FALSE),"")</f>
        <v/>
      </c>
      <c r="AH10" t="str">
        <f>IF($B$1=AH$1,VLOOKUP($A10,'Proforma OP (1,2,3)'!$B$5:$F$21,2,FALSE),"")</f>
        <v/>
      </c>
      <c r="AI10" t="str">
        <f>IF($B$1=AH$1,VLOOKUP($A10,'Proforma OP (1,2,3)'!$B$5:$F$21,3,FALSE),"")</f>
        <v/>
      </c>
      <c r="AJ10" t="str">
        <f>IF($B$1=AH$1,VLOOKUP($A10,'Proforma OP (1,2,3)'!$B$5:$F$21,4,FALSE),"")</f>
        <v/>
      </c>
      <c r="AK10" t="str">
        <f>IF($B$1=AH$1,VLOOKUP($A10,'Proforma OP (1,2,3)'!$B$5:$F$21,5,FALSE),"")</f>
        <v/>
      </c>
      <c r="AL10" t="str">
        <f>IF($B$1=AL$1,VLOOKUP($A10,'Proforma OP (1,2,3)'!$B$5:$F$21,2,FALSE),"")</f>
        <v/>
      </c>
      <c r="AM10" t="str">
        <f>IF($B$1=AL$1,VLOOKUP($A10,'Proforma OP (1,2,3)'!$B$5:$F$21,3,FALSE),"")</f>
        <v/>
      </c>
      <c r="AN10" t="str">
        <f>IF($B$1=AL$1,VLOOKUP($A10,'Proforma OP (1,2,3)'!$B$5:$F$21,4,FALSE),"")</f>
        <v/>
      </c>
      <c r="AO10" t="str">
        <f>IF($B$1=AL$1,VLOOKUP($A10,'Proforma OP (1,2,3)'!$B$5:$F$21,5,FALSE),"")</f>
        <v/>
      </c>
      <c r="AP10" t="str">
        <f>IF($B$1=AP$1,VLOOKUP($A10,'Proforma OP (1,2,3)'!$B$5:$F$21,2,FALSE),"")</f>
        <v/>
      </c>
      <c r="AQ10" t="str">
        <f>IF($B$1=AP$1,VLOOKUP($A10,'Proforma OP (1,2,3)'!$B$5:$F$21,3,FALSE),"")</f>
        <v/>
      </c>
      <c r="AR10" t="str">
        <f>IF($B$1=AP$1,VLOOKUP($A10,'Proforma OP (1,2,3)'!$B$5:$F$21,4,FALSE),"")</f>
        <v/>
      </c>
      <c r="AS10" t="str">
        <f>IF($B$1=AP$1,VLOOKUP($A10,'Proforma OP (1,2,3)'!$B$5:$F$21,5,FALSE),"")</f>
        <v/>
      </c>
      <c r="AT10" t="str">
        <f>IF($B$1=AT$1,VLOOKUP($A10,'Proforma OP (1,2,3)'!$B$5:$F$21,2,FALSE),"")</f>
        <v/>
      </c>
      <c r="AU10" t="str">
        <f>IF($B$1=AT$1,VLOOKUP($A10,'Proforma OP (1,2,3)'!$B$5:$F$21,3,FALSE),"")</f>
        <v/>
      </c>
      <c r="AV10" t="str">
        <f>IF($B$1=AT$1,VLOOKUP($A10,'Proforma OP (1,2,3)'!$B$5:$F$21,4,FALSE),"")</f>
        <v/>
      </c>
      <c r="AW10" t="str">
        <f>IF($B$1=AT$1,VLOOKUP($A10,'Proforma OP (1,2,3)'!$B$5:$F$21,5,FALSE),"")</f>
        <v/>
      </c>
      <c r="AX10" t="str">
        <f>IF($B$1=AX$1,VLOOKUP($A10,'Proforma OP (1,2,3)'!$B$5:$F$21,2,FALSE),"")</f>
        <v/>
      </c>
      <c r="AY10" t="str">
        <f>IF($B$1=AX$1,VLOOKUP($A10,'Proforma OP (1,2,3)'!$B$5:$F$21,3,FALSE),"")</f>
        <v/>
      </c>
      <c r="AZ10" t="str">
        <f>IF($B$1=AX$1,VLOOKUP($A10,'Proforma OP (1,2,3)'!$B$5:$F$21,4,FALSE),"")</f>
        <v/>
      </c>
      <c r="BA10" t="str">
        <f>IF($B$1=AX$1,VLOOKUP($A10,'Proforma OP (1,2,3)'!$B$5:$F$21,5,FALSE),"")</f>
        <v/>
      </c>
      <c r="BB10" t="str">
        <f>IF($B$1=BB$1,VLOOKUP($A10,'Proforma OP (1,2,3)'!$B$5:$F$21,2,FALSE),"")</f>
        <v/>
      </c>
      <c r="BC10" t="str">
        <f>IF($B$1=BB$1,VLOOKUP($A10,'Proforma OP (1,2,3)'!$B$5:$F$21,3,FALSE),"")</f>
        <v/>
      </c>
      <c r="BD10" t="str">
        <f>IF($B$1=BB$1,VLOOKUP($A10,'Proforma OP (1,2,3)'!$B$5:$F$21,4,FALSE),"")</f>
        <v/>
      </c>
      <c r="BE10" t="str">
        <f>IF($B$1=BB$1,VLOOKUP($A10,'Proforma OP (1,2,3)'!$B$5:$F$21,5,FALSE),"")</f>
        <v/>
      </c>
      <c r="BF10" t="str">
        <f>IF($B$1=BF$1,VLOOKUP($A10,'Proforma OP (1,2,3)'!$B$5:$F$21,2,FALSE),"")</f>
        <v/>
      </c>
      <c r="BG10" t="str">
        <f>IF($B$1=BF$1,VLOOKUP($A10,'Proforma OP (1,2,3)'!$B$5:$F$21,3,FALSE),"")</f>
        <v/>
      </c>
      <c r="BH10" t="str">
        <f>IF($B$1=BF$1,VLOOKUP($A10,'Proforma OP (1,2,3)'!$B$5:$F$21,4,FALSE),"")</f>
        <v/>
      </c>
      <c r="BI10" t="str">
        <f>IF($B$1=BF$1,VLOOKUP($A10,'Proforma OP (1,2,3)'!$B$5:$F$21,5,FALSE),"")</f>
        <v/>
      </c>
    </row>
    <row r="11" spans="1:61" ht="15">
      <c r="A11" s="5" t="s">
        <v>38</v>
      </c>
      <c r="V11">
        <f>IF($B$1=V$1,VLOOKUP($A11,'Proforma OP (1,2,3)'!$B$5:$F$21,2,FALSE),"")</f>
        <v>0</v>
      </c>
      <c r="W11">
        <f>IF($B$1=V$1,VLOOKUP($A11,'Proforma OP (1,2,3)'!$B$5:$F$21,3,FALSE),"")</f>
        <v>0</v>
      </c>
      <c r="X11">
        <f>IF($B$1=V$1,VLOOKUP($A11,'Proforma OP (1,2,3)'!$B$5:$F$21,4,FALSE),"")</f>
        <v>0</v>
      </c>
      <c r="Y11">
        <f>IF($B$1=V$1,VLOOKUP($A11,'Proforma OP (1,2,3)'!$B$5:$F$21,5,FALSE),"")</f>
        <v>0</v>
      </c>
      <c r="Z11" t="str">
        <f>IF($B$1=Z$1,VLOOKUP($A11,'Proforma OP (1,2,3)'!$B$5:$F$21,2,FALSE),"")</f>
        <v/>
      </c>
      <c r="AA11" t="str">
        <f>IF($B$1=Z$1,VLOOKUP($A11,'Proforma OP (1,2,3)'!$B$5:$F$21,3,FALSE),"")</f>
        <v/>
      </c>
      <c r="AB11" t="str">
        <f>IF($B$1=Z$1,VLOOKUP($A11,'Proforma OP (1,2,3)'!$B$5:$F$21,4,FALSE),"")</f>
        <v/>
      </c>
      <c r="AC11" t="str">
        <f>IF($B$1=Z$1,VLOOKUP($A11,'Proforma OP (1,2,3)'!$B$5:$F$21,5,FALSE),"")</f>
        <v/>
      </c>
      <c r="AD11" t="str">
        <f>IF($B$1=AD$1,VLOOKUP($A11,'Proforma OP (1,2,3)'!$B$5:$F$21,2,FALSE),"")</f>
        <v/>
      </c>
      <c r="AE11" t="str">
        <f>IF($B$1=AD$1,VLOOKUP($A11,'Proforma OP (1,2,3)'!$B$5:$F$21,3,FALSE),"")</f>
        <v/>
      </c>
      <c r="AF11" t="str">
        <f>IF($B$1=AD$1,VLOOKUP($A11,'Proforma OP (1,2,3)'!$B$5:$F$21,4,FALSE),"")</f>
        <v/>
      </c>
      <c r="AG11" t="str">
        <f>IF($B$1=AD$1,VLOOKUP($A11,'Proforma OP (1,2,3)'!$B$5:$F$21,5,FALSE),"")</f>
        <v/>
      </c>
      <c r="AH11" t="str">
        <f>IF($B$1=AH$1,VLOOKUP($A11,'Proforma OP (1,2,3)'!$B$5:$F$21,2,FALSE),"")</f>
        <v/>
      </c>
      <c r="AI11" t="str">
        <f>IF($B$1=AH$1,VLOOKUP($A11,'Proforma OP (1,2,3)'!$B$5:$F$21,3,FALSE),"")</f>
        <v/>
      </c>
      <c r="AJ11" t="str">
        <f>IF($B$1=AH$1,VLOOKUP($A11,'Proforma OP (1,2,3)'!$B$5:$F$21,4,FALSE),"")</f>
        <v/>
      </c>
      <c r="AK11" t="str">
        <f>IF($B$1=AH$1,VLOOKUP($A11,'Proforma OP (1,2,3)'!$B$5:$F$21,5,FALSE),"")</f>
        <v/>
      </c>
      <c r="AL11" t="str">
        <f>IF($B$1=AL$1,VLOOKUP($A11,'Proforma OP (1,2,3)'!$B$5:$F$21,2,FALSE),"")</f>
        <v/>
      </c>
      <c r="AM11" t="str">
        <f>IF($B$1=AL$1,VLOOKUP($A11,'Proforma OP (1,2,3)'!$B$5:$F$21,3,FALSE),"")</f>
        <v/>
      </c>
      <c r="AN11" t="str">
        <f>IF($B$1=AL$1,VLOOKUP($A11,'Proforma OP (1,2,3)'!$B$5:$F$21,4,FALSE),"")</f>
        <v/>
      </c>
      <c r="AO11" t="str">
        <f>IF($B$1=AL$1,VLOOKUP($A11,'Proforma OP (1,2,3)'!$B$5:$F$21,5,FALSE),"")</f>
        <v/>
      </c>
      <c r="AP11" t="str">
        <f>IF($B$1=AP$1,VLOOKUP($A11,'Proforma OP (1,2,3)'!$B$5:$F$21,2,FALSE),"")</f>
        <v/>
      </c>
      <c r="AQ11" t="str">
        <f>IF($B$1=AP$1,VLOOKUP($A11,'Proforma OP (1,2,3)'!$B$5:$F$21,3,FALSE),"")</f>
        <v/>
      </c>
      <c r="AR11" t="str">
        <f>IF($B$1=AP$1,VLOOKUP($A11,'Proforma OP (1,2,3)'!$B$5:$F$21,4,FALSE),"")</f>
        <v/>
      </c>
      <c r="AS11" t="str">
        <f>IF($B$1=AP$1,VLOOKUP($A11,'Proforma OP (1,2,3)'!$B$5:$F$21,5,FALSE),"")</f>
        <v/>
      </c>
      <c r="AT11" t="str">
        <f>IF($B$1=AT$1,VLOOKUP($A11,'Proforma OP (1,2,3)'!$B$5:$F$21,2,FALSE),"")</f>
        <v/>
      </c>
      <c r="AU11" t="str">
        <f>IF($B$1=AT$1,VLOOKUP($A11,'Proforma OP (1,2,3)'!$B$5:$F$21,3,FALSE),"")</f>
        <v/>
      </c>
      <c r="AV11" t="str">
        <f>IF($B$1=AT$1,VLOOKUP($A11,'Proforma OP (1,2,3)'!$B$5:$F$21,4,FALSE),"")</f>
        <v/>
      </c>
      <c r="AW11" t="str">
        <f>IF($B$1=AT$1,VLOOKUP($A11,'Proforma OP (1,2,3)'!$B$5:$F$21,5,FALSE),"")</f>
        <v/>
      </c>
      <c r="AX11" t="str">
        <f>IF($B$1=AX$1,VLOOKUP($A11,'Proforma OP (1,2,3)'!$B$5:$F$21,2,FALSE),"")</f>
        <v/>
      </c>
      <c r="AY11" t="str">
        <f>IF($B$1=AX$1,VLOOKUP($A11,'Proforma OP (1,2,3)'!$B$5:$F$21,3,FALSE),"")</f>
        <v/>
      </c>
      <c r="AZ11" t="str">
        <f>IF($B$1=AX$1,VLOOKUP($A11,'Proforma OP (1,2,3)'!$B$5:$F$21,4,FALSE),"")</f>
        <v/>
      </c>
      <c r="BA11" t="str">
        <f>IF($B$1=AX$1,VLOOKUP($A11,'Proforma OP (1,2,3)'!$B$5:$F$21,5,FALSE),"")</f>
        <v/>
      </c>
      <c r="BB11" t="str">
        <f>IF($B$1=BB$1,VLOOKUP($A11,'Proforma OP (1,2,3)'!$B$5:$F$21,2,FALSE),"")</f>
        <v/>
      </c>
      <c r="BC11" t="str">
        <f>IF($B$1=BB$1,VLOOKUP($A11,'Proforma OP (1,2,3)'!$B$5:$F$21,3,FALSE),"")</f>
        <v/>
      </c>
      <c r="BD11" t="str">
        <f>IF($B$1=BB$1,VLOOKUP($A11,'Proforma OP (1,2,3)'!$B$5:$F$21,4,FALSE),"")</f>
        <v/>
      </c>
      <c r="BE11" t="str">
        <f>IF($B$1=BB$1,VLOOKUP($A11,'Proforma OP (1,2,3)'!$B$5:$F$21,5,FALSE),"")</f>
        <v/>
      </c>
      <c r="BF11" t="str">
        <f>IF($B$1=BF$1,VLOOKUP($A11,'Proforma OP (1,2,3)'!$B$5:$F$21,2,FALSE),"")</f>
        <v/>
      </c>
      <c r="BG11" t="str">
        <f>IF($B$1=BF$1,VLOOKUP($A11,'Proforma OP (1,2,3)'!$B$5:$F$21,3,FALSE),"")</f>
        <v/>
      </c>
      <c r="BH11" t="str">
        <f>IF($B$1=BF$1,VLOOKUP($A11,'Proforma OP (1,2,3)'!$B$5:$F$21,4,FALSE),"")</f>
        <v/>
      </c>
      <c r="BI11" t="str">
        <f>IF($B$1=BF$1,VLOOKUP($A11,'Proforma OP (1,2,3)'!$B$5:$F$21,5,FALSE),"")</f>
        <v/>
      </c>
    </row>
    <row r="12" spans="1:61" ht="15">
      <c r="A12" t="s">
        <v>39</v>
      </c>
      <c r="V12">
        <f>IF($B$1=V$1,VLOOKUP($A12,'Proforma OP (1,2,3)'!$B$5:$F$21,2,FALSE),"")</f>
        <v>0</v>
      </c>
      <c r="W12">
        <f>IF($B$1=V$1,VLOOKUP($A12,'Proforma OP (1,2,3)'!$B$5:$F$21,3,FALSE),"")</f>
        <v>0</v>
      </c>
      <c r="X12">
        <f>IF($B$1=V$1,VLOOKUP($A12,'Proforma OP (1,2,3)'!$B$5:$F$21,4,FALSE),"")</f>
        <v>0</v>
      </c>
      <c r="Y12">
        <f>IF($B$1=V$1,VLOOKUP($A12,'Proforma OP (1,2,3)'!$B$5:$F$21,5,FALSE),"")</f>
        <v>0</v>
      </c>
      <c r="Z12" t="str">
        <f>IF($B$1=Z$1,VLOOKUP($A12,'Proforma OP (1,2,3)'!$B$5:$F$21,2,FALSE),"")</f>
        <v/>
      </c>
      <c r="AA12" t="str">
        <f>IF($B$1=Z$1,VLOOKUP($A12,'Proforma OP (1,2,3)'!$B$5:$F$21,3,FALSE),"")</f>
        <v/>
      </c>
      <c r="AB12" t="str">
        <f>IF($B$1=Z$1,VLOOKUP($A12,'Proforma OP (1,2,3)'!$B$5:$F$21,4,FALSE),"")</f>
        <v/>
      </c>
      <c r="AC12" t="str">
        <f>IF($B$1=Z$1,VLOOKUP($A12,'Proforma OP (1,2,3)'!$B$5:$F$21,5,FALSE),"")</f>
        <v/>
      </c>
      <c r="AD12" t="str">
        <f>IF($B$1=AD$1,VLOOKUP($A12,'Proforma OP (1,2,3)'!$B$5:$F$21,2,FALSE),"")</f>
        <v/>
      </c>
      <c r="AE12" t="str">
        <f>IF($B$1=AD$1,VLOOKUP($A12,'Proforma OP (1,2,3)'!$B$5:$F$21,3,FALSE),"")</f>
        <v/>
      </c>
      <c r="AF12" t="str">
        <f>IF($B$1=AD$1,VLOOKUP($A12,'Proforma OP (1,2,3)'!$B$5:$F$21,4,FALSE),"")</f>
        <v/>
      </c>
      <c r="AG12" t="str">
        <f>IF($B$1=AD$1,VLOOKUP($A12,'Proforma OP (1,2,3)'!$B$5:$F$21,5,FALSE),"")</f>
        <v/>
      </c>
      <c r="AH12" t="str">
        <f>IF($B$1=AH$1,VLOOKUP($A12,'Proforma OP (1,2,3)'!$B$5:$F$21,2,FALSE),"")</f>
        <v/>
      </c>
      <c r="AI12" t="str">
        <f>IF($B$1=AH$1,VLOOKUP($A12,'Proforma OP (1,2,3)'!$B$5:$F$21,3,FALSE),"")</f>
        <v/>
      </c>
      <c r="AJ12" t="str">
        <f>IF($B$1=AH$1,VLOOKUP($A12,'Proforma OP (1,2,3)'!$B$5:$F$21,4,FALSE),"")</f>
        <v/>
      </c>
      <c r="AK12" t="str">
        <f>IF($B$1=AH$1,VLOOKUP($A12,'Proforma OP (1,2,3)'!$B$5:$F$21,5,FALSE),"")</f>
        <v/>
      </c>
      <c r="AL12" t="str">
        <f>IF($B$1=AL$1,VLOOKUP($A12,'Proforma OP (1,2,3)'!$B$5:$F$21,2,FALSE),"")</f>
        <v/>
      </c>
      <c r="AM12" t="str">
        <f>IF($B$1=AL$1,VLOOKUP($A12,'Proforma OP (1,2,3)'!$B$5:$F$21,3,FALSE),"")</f>
        <v/>
      </c>
      <c r="AN12" t="str">
        <f>IF($B$1=AL$1,VLOOKUP($A12,'Proforma OP (1,2,3)'!$B$5:$F$21,4,FALSE),"")</f>
        <v/>
      </c>
      <c r="AO12" t="str">
        <f>IF($B$1=AL$1,VLOOKUP($A12,'Proforma OP (1,2,3)'!$B$5:$F$21,5,FALSE),"")</f>
        <v/>
      </c>
      <c r="AP12" t="str">
        <f>IF($B$1=AP$1,VLOOKUP($A12,'Proforma OP (1,2,3)'!$B$5:$F$21,2,FALSE),"")</f>
        <v/>
      </c>
      <c r="AQ12" t="str">
        <f>IF($B$1=AP$1,VLOOKUP($A12,'Proforma OP (1,2,3)'!$B$5:$F$21,3,FALSE),"")</f>
        <v/>
      </c>
      <c r="AR12" t="str">
        <f>IF($B$1=AP$1,VLOOKUP($A12,'Proforma OP (1,2,3)'!$B$5:$F$21,4,FALSE),"")</f>
        <v/>
      </c>
      <c r="AS12" t="str">
        <f>IF($B$1=AP$1,VLOOKUP($A12,'Proforma OP (1,2,3)'!$B$5:$F$21,5,FALSE),"")</f>
        <v/>
      </c>
      <c r="AT12" t="str">
        <f>IF($B$1=AT$1,VLOOKUP($A12,'Proforma OP (1,2,3)'!$B$5:$F$21,2,FALSE),"")</f>
        <v/>
      </c>
      <c r="AU12" t="str">
        <f>IF($B$1=AT$1,VLOOKUP($A12,'Proforma OP (1,2,3)'!$B$5:$F$21,3,FALSE),"")</f>
        <v/>
      </c>
      <c r="AV12" t="str">
        <f>IF($B$1=AT$1,VLOOKUP($A12,'Proforma OP (1,2,3)'!$B$5:$F$21,4,FALSE),"")</f>
        <v/>
      </c>
      <c r="AW12" t="str">
        <f>IF($B$1=AT$1,VLOOKUP($A12,'Proforma OP (1,2,3)'!$B$5:$F$21,5,FALSE),"")</f>
        <v/>
      </c>
      <c r="AX12" t="str">
        <f>IF($B$1=AX$1,VLOOKUP($A12,'Proforma OP (1,2,3)'!$B$5:$F$21,2,FALSE),"")</f>
        <v/>
      </c>
      <c r="AY12" t="str">
        <f>IF($B$1=AX$1,VLOOKUP($A12,'Proforma OP (1,2,3)'!$B$5:$F$21,3,FALSE),"")</f>
        <v/>
      </c>
      <c r="AZ12" t="str">
        <f>IF($B$1=AX$1,VLOOKUP($A12,'Proforma OP (1,2,3)'!$B$5:$F$21,4,FALSE),"")</f>
        <v/>
      </c>
      <c r="BA12" t="str">
        <f>IF($B$1=AX$1,VLOOKUP($A12,'Proforma OP (1,2,3)'!$B$5:$F$21,5,FALSE),"")</f>
        <v/>
      </c>
      <c r="BB12" t="str">
        <f>IF($B$1=BB$1,VLOOKUP($A12,'Proforma OP (1,2,3)'!$B$5:$F$21,2,FALSE),"")</f>
        <v/>
      </c>
      <c r="BC12" t="str">
        <f>IF($B$1=BB$1,VLOOKUP($A12,'Proforma OP (1,2,3)'!$B$5:$F$21,3,FALSE),"")</f>
        <v/>
      </c>
      <c r="BD12" t="str">
        <f>IF($B$1=BB$1,VLOOKUP($A12,'Proforma OP (1,2,3)'!$B$5:$F$21,4,FALSE),"")</f>
        <v/>
      </c>
      <c r="BE12" t="str">
        <f>IF($B$1=BB$1,VLOOKUP($A12,'Proforma OP (1,2,3)'!$B$5:$F$21,5,FALSE),"")</f>
        <v/>
      </c>
      <c r="BF12" t="str">
        <f>IF($B$1=BF$1,VLOOKUP($A12,'Proforma OP (1,2,3)'!$B$5:$F$21,2,FALSE),"")</f>
        <v/>
      </c>
      <c r="BG12" t="str">
        <f>IF($B$1=BF$1,VLOOKUP($A12,'Proforma OP (1,2,3)'!$B$5:$F$21,3,FALSE),"")</f>
        <v/>
      </c>
      <c r="BH12" t="str">
        <f>IF($B$1=BF$1,VLOOKUP($A12,'Proforma OP (1,2,3)'!$B$5:$F$21,4,FALSE),"")</f>
        <v/>
      </c>
      <c r="BI12" t="str">
        <f>IF($B$1=BF$1,VLOOKUP($A12,'Proforma OP (1,2,3)'!$B$5:$F$21,5,FALSE),"")</f>
        <v/>
      </c>
    </row>
    <row r="13" spans="1:61" ht="15">
      <c r="A13" t="s">
        <v>40</v>
      </c>
      <c r="V13">
        <f>IF($B$1=V$1,VLOOKUP($A13,'Proforma OP (1,2,3)'!$B$5:$F$21,2,FALSE),"")</f>
        <v>0</v>
      </c>
      <c r="W13">
        <f>IF($B$1=V$1,VLOOKUP($A13,'Proforma OP (1,2,3)'!$B$5:$F$21,3,FALSE),"")</f>
        <v>0</v>
      </c>
      <c r="X13">
        <f>IF($B$1=V$1,VLOOKUP($A13,'Proforma OP (1,2,3)'!$B$5:$F$21,4,FALSE),"")</f>
        <v>0</v>
      </c>
      <c r="Y13">
        <f>IF($B$1=V$1,VLOOKUP($A13,'Proforma OP (1,2,3)'!$B$5:$F$21,5,FALSE),"")</f>
        <v>0</v>
      </c>
      <c r="Z13" t="str">
        <f>IF($B$1=Z$1,VLOOKUP($A13,'Proforma OP (1,2,3)'!$B$5:$F$21,2,FALSE),"")</f>
        <v/>
      </c>
      <c r="AA13" t="str">
        <f>IF($B$1=Z$1,VLOOKUP($A13,'Proforma OP (1,2,3)'!$B$5:$F$21,3,FALSE),"")</f>
        <v/>
      </c>
      <c r="AB13" t="str">
        <f>IF($B$1=Z$1,VLOOKUP($A13,'Proforma OP (1,2,3)'!$B$5:$F$21,4,FALSE),"")</f>
        <v/>
      </c>
      <c r="AC13" t="str">
        <f>IF($B$1=Z$1,VLOOKUP($A13,'Proforma OP (1,2,3)'!$B$5:$F$21,5,FALSE),"")</f>
        <v/>
      </c>
      <c r="AD13" t="str">
        <f>IF($B$1=AD$1,VLOOKUP($A13,'Proforma OP (1,2,3)'!$B$5:$F$21,2,FALSE),"")</f>
        <v/>
      </c>
      <c r="AE13" t="str">
        <f>IF($B$1=AD$1,VLOOKUP($A13,'Proforma OP (1,2,3)'!$B$5:$F$21,3,FALSE),"")</f>
        <v/>
      </c>
      <c r="AF13" t="str">
        <f>IF($B$1=AD$1,VLOOKUP($A13,'Proforma OP (1,2,3)'!$B$5:$F$21,4,FALSE),"")</f>
        <v/>
      </c>
      <c r="AG13" t="str">
        <f>IF($B$1=AD$1,VLOOKUP($A13,'Proforma OP (1,2,3)'!$B$5:$F$21,5,FALSE),"")</f>
        <v/>
      </c>
      <c r="AH13" t="str">
        <f>IF($B$1=AH$1,VLOOKUP($A13,'Proforma OP (1,2,3)'!$B$5:$F$21,2,FALSE),"")</f>
        <v/>
      </c>
      <c r="AI13" t="str">
        <f>IF($B$1=AH$1,VLOOKUP($A13,'Proforma OP (1,2,3)'!$B$5:$F$21,3,FALSE),"")</f>
        <v/>
      </c>
      <c r="AJ13" t="str">
        <f>IF($B$1=AH$1,VLOOKUP($A13,'Proforma OP (1,2,3)'!$B$5:$F$21,4,FALSE),"")</f>
        <v/>
      </c>
      <c r="AK13" t="str">
        <f>IF($B$1=AH$1,VLOOKUP($A13,'Proforma OP (1,2,3)'!$B$5:$F$21,5,FALSE),"")</f>
        <v/>
      </c>
      <c r="AL13" t="str">
        <f>IF($B$1=AL$1,VLOOKUP($A13,'Proforma OP (1,2,3)'!$B$5:$F$21,2,FALSE),"")</f>
        <v/>
      </c>
      <c r="AM13" t="str">
        <f>IF($B$1=AL$1,VLOOKUP($A13,'Proforma OP (1,2,3)'!$B$5:$F$21,3,FALSE),"")</f>
        <v/>
      </c>
      <c r="AN13" t="str">
        <f>IF($B$1=AL$1,VLOOKUP($A13,'Proforma OP (1,2,3)'!$B$5:$F$21,4,FALSE),"")</f>
        <v/>
      </c>
      <c r="AO13" t="str">
        <f>IF($B$1=AL$1,VLOOKUP($A13,'Proforma OP (1,2,3)'!$B$5:$F$21,5,FALSE),"")</f>
        <v/>
      </c>
      <c r="AP13" t="str">
        <f>IF($B$1=AP$1,VLOOKUP($A13,'Proforma OP (1,2,3)'!$B$5:$F$21,2,FALSE),"")</f>
        <v/>
      </c>
      <c r="AQ13" t="str">
        <f>IF($B$1=AP$1,VLOOKUP($A13,'Proforma OP (1,2,3)'!$B$5:$F$21,3,FALSE),"")</f>
        <v/>
      </c>
      <c r="AR13" t="str">
        <f>IF($B$1=AP$1,VLOOKUP($A13,'Proforma OP (1,2,3)'!$B$5:$F$21,4,FALSE),"")</f>
        <v/>
      </c>
      <c r="AS13" t="str">
        <f>IF($B$1=AP$1,VLOOKUP($A13,'Proforma OP (1,2,3)'!$B$5:$F$21,5,FALSE),"")</f>
        <v/>
      </c>
      <c r="AT13" t="str">
        <f>IF($B$1=AT$1,VLOOKUP($A13,'Proforma OP (1,2,3)'!$B$5:$F$21,2,FALSE),"")</f>
        <v/>
      </c>
      <c r="AU13" t="str">
        <f>IF($B$1=AT$1,VLOOKUP($A13,'Proforma OP (1,2,3)'!$B$5:$F$21,3,FALSE),"")</f>
        <v/>
      </c>
      <c r="AV13" t="str">
        <f>IF($B$1=AT$1,VLOOKUP($A13,'Proforma OP (1,2,3)'!$B$5:$F$21,4,FALSE),"")</f>
        <v/>
      </c>
      <c r="AW13" t="str">
        <f>IF($B$1=AT$1,VLOOKUP($A13,'Proforma OP (1,2,3)'!$B$5:$F$21,5,FALSE),"")</f>
        <v/>
      </c>
      <c r="AX13" t="str">
        <f>IF($B$1=AX$1,VLOOKUP($A13,'Proforma OP (1,2,3)'!$B$5:$F$21,2,FALSE),"")</f>
        <v/>
      </c>
      <c r="AY13" t="str">
        <f>IF($B$1=AX$1,VLOOKUP($A13,'Proforma OP (1,2,3)'!$B$5:$F$21,3,FALSE),"")</f>
        <v/>
      </c>
      <c r="AZ13" t="str">
        <f>IF($B$1=AX$1,VLOOKUP($A13,'Proforma OP (1,2,3)'!$B$5:$F$21,4,FALSE),"")</f>
        <v/>
      </c>
      <c r="BA13" t="str">
        <f>IF($B$1=AX$1,VLOOKUP($A13,'Proforma OP (1,2,3)'!$B$5:$F$21,5,FALSE),"")</f>
        <v/>
      </c>
      <c r="BB13" t="str">
        <f>IF($B$1=BB$1,VLOOKUP($A13,'Proforma OP (1,2,3)'!$B$5:$F$21,2,FALSE),"")</f>
        <v/>
      </c>
      <c r="BC13" t="str">
        <f>IF($B$1=BB$1,VLOOKUP($A13,'Proforma OP (1,2,3)'!$B$5:$F$21,3,FALSE),"")</f>
        <v/>
      </c>
      <c r="BD13" t="str">
        <f>IF($B$1=BB$1,VLOOKUP($A13,'Proforma OP (1,2,3)'!$B$5:$F$21,4,FALSE),"")</f>
        <v/>
      </c>
      <c r="BE13" t="str">
        <f>IF($B$1=BB$1,VLOOKUP($A13,'Proforma OP (1,2,3)'!$B$5:$F$21,5,FALSE),"")</f>
        <v/>
      </c>
      <c r="BF13" t="str">
        <f>IF($B$1=BF$1,VLOOKUP($A13,'Proforma OP (1,2,3)'!$B$5:$F$21,2,FALSE),"")</f>
        <v/>
      </c>
      <c r="BG13" t="str">
        <f>IF($B$1=BF$1,VLOOKUP($A13,'Proforma OP (1,2,3)'!$B$5:$F$21,3,FALSE),"")</f>
        <v/>
      </c>
      <c r="BH13" t="str">
        <f>IF($B$1=BF$1,VLOOKUP($A13,'Proforma OP (1,2,3)'!$B$5:$F$21,4,FALSE),"")</f>
        <v/>
      </c>
      <c r="BI13" t="str">
        <f>IF($B$1=BF$1,VLOOKUP($A13,'Proforma OP (1,2,3)'!$B$5:$F$21,5,FALSE),"")</f>
        <v/>
      </c>
    </row>
  </sheetData>
  <sheetProtection algorithmName="SHA-512" hashValue="KAs8fBKva9q3y4yuQ+0IB9zWnZkJW2TRVW+yFI/SuHPj1/d05/shn3UzglYBT2jj6pCuczLElMEdYj0lSePbzw==" saltValue="eDJ66JSQ6x2g9cXTem0JuQ==" spinCount="100000" sheet="1" objects="1" scenarios="1"/>
  <conditionalFormatting sqref="F2:U2 Z2:AC2">
    <cfRule type="duplicateValues" priority="12" dxfId="0">
      <formula>AND(COUNTIF($F$2:$U$2,F2)+COUNTIF($Z$2:$AC$2,F2)&gt;1,NOT(ISBLANK(F2)))</formula>
    </cfRule>
  </conditionalFormatting>
  <conditionalFormatting sqref="AD2:AG2">
    <cfRule type="duplicateValues" priority="11" dxfId="0">
      <formula>AND(COUNTIF($AD$2:$AG$2,AD2)&gt;1,NOT(ISBLANK(AD2)))</formula>
    </cfRule>
  </conditionalFormatting>
  <conditionalFormatting sqref="AH2:AK2">
    <cfRule type="duplicateValues" priority="10" dxfId="0">
      <formula>AND(COUNTIF($AH$2:$AK$2,AH2)&gt;1,NOT(ISBLANK(AH2)))</formula>
    </cfRule>
  </conditionalFormatting>
  <conditionalFormatting sqref="AL2:AO2">
    <cfRule type="duplicateValues" priority="9" dxfId="0">
      <formula>AND(COUNTIF($AL$2:$AO$2,AL2)&gt;1,NOT(ISBLANK(AL2)))</formula>
    </cfRule>
  </conditionalFormatting>
  <conditionalFormatting sqref="AP2:AS2">
    <cfRule type="duplicateValues" priority="8" dxfId="0">
      <formula>AND(COUNTIF($AP$2:$AS$2,AP2)&gt;1,NOT(ISBLANK(AP2)))</formula>
    </cfRule>
  </conditionalFormatting>
  <conditionalFormatting sqref="AT2:AW2">
    <cfRule type="duplicateValues" priority="7" dxfId="0">
      <formula>AND(COUNTIF($AT$2:$AW$2,AT2)&gt;1,NOT(ISBLANK(AT2)))</formula>
    </cfRule>
  </conditionalFormatting>
  <conditionalFormatting sqref="AX2:BA2">
    <cfRule type="duplicateValues" priority="6" dxfId="0">
      <formula>AND(COUNTIF($AX$2:$BA$2,AX2)&gt;1,NOT(ISBLANK(AX2)))</formula>
    </cfRule>
  </conditionalFormatting>
  <conditionalFormatting sqref="BB2:BE2">
    <cfRule type="duplicateValues" priority="2" dxfId="0">
      <formula>AND(COUNTIF($BB$2:$BE$2,BB2)&gt;1,NOT(ISBLANK(BB2)))</formula>
    </cfRule>
  </conditionalFormatting>
  <conditionalFormatting sqref="BF2:BI2">
    <cfRule type="duplicateValues" priority="1" dxfId="0">
      <formula>AND(COUNTIF($BF$2:$BI$2,BF2)&gt;1,NOT(ISBLANK(BF2)))</formula>
    </cfRule>
  </conditionalFormatting>
  <printOptions/>
  <pageMargins left="0.7" right="0.7" top="0.75" bottom="0.75" header="0.3" footer="0.3"/>
  <pageSetup fitToHeight="0" fitToWidth="1" horizontalDpi="600" verticalDpi="600" orientation="landscape" paperSize="9" scale="8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12"/>
  <sheetViews>
    <sheetView workbookViewId="0" topLeftCell="A1">
      <selection activeCell="M37" sqref="M37"/>
    </sheetView>
  </sheetViews>
  <sheetFormatPr defaultColWidth="9.140625" defaultRowHeight="15"/>
  <cols>
    <col min="1" max="1" width="21.140625" style="0" customWidth="1"/>
    <col min="2" max="5" width="7.57421875" style="0" bestFit="1" customWidth="1"/>
    <col min="6" max="6" width="8.140625" style="0" bestFit="1" customWidth="1"/>
    <col min="7" max="8" width="7.57421875" style="0" bestFit="1" customWidth="1"/>
  </cols>
  <sheetData>
    <row r="1" spans="1:16" ht="15">
      <c r="A1" t="s">
        <v>105</v>
      </c>
      <c r="B1" s="26">
        <f>'Proforma OP (1,2,3)'!C3</f>
        <v>44713</v>
      </c>
      <c r="C1" s="6"/>
      <c r="F1" s="25"/>
      <c r="G1" s="25">
        <v>44713</v>
      </c>
      <c r="H1" s="25">
        <v>45078</v>
      </c>
      <c r="I1" s="25">
        <v>45444</v>
      </c>
      <c r="J1" s="25">
        <v>45809</v>
      </c>
      <c r="K1" s="25">
        <v>46174</v>
      </c>
      <c r="L1" s="25">
        <v>46539</v>
      </c>
      <c r="M1" s="25">
        <v>46905</v>
      </c>
      <c r="N1" s="25">
        <v>47270</v>
      </c>
      <c r="O1" s="25">
        <v>47635</v>
      </c>
      <c r="P1" s="25">
        <v>48000</v>
      </c>
    </row>
    <row r="2" spans="1:16" ht="15">
      <c r="A2" s="7" t="s">
        <v>5</v>
      </c>
      <c r="B2" s="27" t="s">
        <v>106</v>
      </c>
      <c r="C2" s="27" t="s">
        <v>107</v>
      </c>
      <c r="D2" s="27" t="s">
        <v>108</v>
      </c>
      <c r="E2" s="27" t="s">
        <v>109</v>
      </c>
      <c r="F2" s="27" t="s">
        <v>110</v>
      </c>
      <c r="G2" s="27" t="s">
        <v>111</v>
      </c>
      <c r="H2" s="27" t="s">
        <v>112</v>
      </c>
      <c r="I2" s="27" t="s">
        <v>113</v>
      </c>
      <c r="J2" s="27" t="s">
        <v>114</v>
      </c>
      <c r="K2" s="27" t="s">
        <v>115</v>
      </c>
      <c r="L2" s="27" t="s">
        <v>156</v>
      </c>
      <c r="M2" s="27" t="s">
        <v>157</v>
      </c>
      <c r="N2" s="27" t="s">
        <v>158</v>
      </c>
      <c r="O2" s="27" t="s">
        <v>159</v>
      </c>
      <c r="P2" s="27" t="s">
        <v>160</v>
      </c>
    </row>
    <row r="3" spans="1:16" ht="15">
      <c r="A3" s="5" t="s">
        <v>41</v>
      </c>
      <c r="C3" s="3"/>
      <c r="D3" s="3"/>
      <c r="G3">
        <f>IF($B$1=G$1,VLOOKUP($A3,'Proforma OP 4'!$B$5:$C$50,2,FALSE),"")</f>
        <v>0</v>
      </c>
      <c r="H3" t="str">
        <f>IF($B$1=H$1,VLOOKUP($A3,'Proforma OP 4'!$B$5:$C$50,2,FALSE),"")</f>
        <v/>
      </c>
      <c r="I3" t="str">
        <f>IF($B$1=I$1,VLOOKUP($A3,'Proforma OP 4'!$B$5:$C$50,2,FALSE),"")</f>
        <v/>
      </c>
      <c r="J3" t="str">
        <f>IF($B$1=J$1,VLOOKUP($A3,'Proforma OP 4'!$B$5:$C$50,2,FALSE),"")</f>
        <v/>
      </c>
      <c r="K3" t="str">
        <f>IF($B$1=K$1,VLOOKUP($A3,'Proforma OP 4'!$B$5:$C$50,2,FALSE),"")</f>
        <v/>
      </c>
      <c r="L3" t="str">
        <f>IF($B$1=L$1,VLOOKUP($A3,'Proforma OP 4'!$B$5:$C$50,2,FALSE),"")</f>
        <v/>
      </c>
      <c r="M3" t="str">
        <f>IF($B$1=M$1,VLOOKUP($A3,'Proforma OP 4'!$B$5:$C$50,2,FALSE),"")</f>
        <v/>
      </c>
      <c r="N3" t="str">
        <f>IF($B$1=N$1,VLOOKUP($A3,'Proforma OP 4'!$B$5:$C$50,2,FALSE),"")</f>
        <v/>
      </c>
      <c r="O3" t="str">
        <f>IF($B$1=O$1,VLOOKUP($A3,'Proforma OP 4'!$B$5:$C$50,2,FALSE),"")</f>
        <v/>
      </c>
      <c r="P3" t="str">
        <f>IF($B$1=P$1,VLOOKUP($A3,'Proforma OP 4'!$B$5:$C$50,2,FALSE),"")</f>
        <v/>
      </c>
    </row>
    <row r="4" spans="1:16" ht="15">
      <c r="A4" s="5" t="s">
        <v>42</v>
      </c>
      <c r="C4" s="2"/>
      <c r="D4" s="2"/>
      <c r="G4">
        <f>IF($B$1=G$1,VLOOKUP($A4,'Proforma OP 4'!$B$5:$C$50,2,FALSE),"")</f>
        <v>0</v>
      </c>
      <c r="H4" t="str">
        <f>IF($B$1=H$1,VLOOKUP($A4,'Proforma OP 4'!$B$5:$C$50,2,FALSE),"")</f>
        <v/>
      </c>
      <c r="I4" t="str">
        <f>IF($B$1=I$1,VLOOKUP($A4,'Proforma OP 4'!$B$5:$C$50,2,FALSE),"")</f>
        <v/>
      </c>
      <c r="J4" t="str">
        <f>IF($B$1=J$1,VLOOKUP($A4,'Proforma OP 4'!$B$5:$C$50,2,FALSE),"")</f>
        <v/>
      </c>
      <c r="K4" t="str">
        <f>IF($B$1=K$1,VLOOKUP($A4,'Proforma OP 4'!$B$5:$C$50,2,FALSE),"")</f>
        <v/>
      </c>
      <c r="L4" t="str">
        <f>IF($B$1=L$1,VLOOKUP($A4,'Proforma OP 4'!$B$5:$C$50,2,FALSE),"")</f>
        <v/>
      </c>
      <c r="M4" t="str">
        <f>IF($B$1=M$1,VLOOKUP($A4,'Proforma OP 4'!$B$5:$C$50,2,FALSE),"")</f>
        <v/>
      </c>
      <c r="N4" t="str">
        <f>IF($B$1=N$1,VLOOKUP($A4,'Proforma OP 4'!$B$5:$C$50,2,FALSE),"")</f>
        <v/>
      </c>
      <c r="O4" t="str">
        <f>IF($B$1=O$1,VLOOKUP($A4,'Proforma OP 4'!$B$5:$C$50,2,FALSE),"")</f>
        <v/>
      </c>
      <c r="P4" t="str">
        <f>IF($B$1=P$1,VLOOKUP($A4,'Proforma OP 4'!$B$5:$C$50,2,FALSE),"")</f>
        <v/>
      </c>
    </row>
    <row r="5" spans="1:16" ht="15">
      <c r="A5" s="5" t="s">
        <v>43</v>
      </c>
      <c r="G5">
        <f>IF($B$1=G$1,VLOOKUP($A5,'Proforma OP 4'!$B$5:$C$50,2,FALSE),"")</f>
        <v>0</v>
      </c>
      <c r="H5" t="str">
        <f>IF($B$1=H$1,VLOOKUP($A5,'Proforma OP 4'!$B$5:$C$50,2,FALSE),"")</f>
        <v/>
      </c>
      <c r="I5" t="str">
        <f>IF($B$1=I$1,VLOOKUP($A5,'Proforma OP 4'!$B$5:$C$50,2,FALSE),"")</f>
        <v/>
      </c>
      <c r="J5" t="str">
        <f>IF($B$1=J$1,VLOOKUP($A5,'Proforma OP 4'!$B$5:$C$50,2,FALSE),"")</f>
        <v/>
      </c>
      <c r="K5" t="str">
        <f>IF($B$1=K$1,VLOOKUP($A5,'Proforma OP 4'!$B$5:$C$50,2,FALSE),"")</f>
        <v/>
      </c>
      <c r="L5" t="str">
        <f>IF($B$1=L$1,VLOOKUP($A5,'Proforma OP 4'!$B$5:$C$50,2,FALSE),"")</f>
        <v/>
      </c>
      <c r="M5" t="str">
        <f>IF($B$1=M$1,VLOOKUP($A5,'Proforma OP 4'!$B$5:$C$50,2,FALSE),"")</f>
        <v/>
      </c>
      <c r="N5" t="str">
        <f>IF($B$1=N$1,VLOOKUP($A5,'Proforma OP 4'!$B$5:$C$50,2,FALSE),"")</f>
        <v/>
      </c>
      <c r="O5" t="str">
        <f>IF($B$1=O$1,VLOOKUP($A5,'Proforma OP 4'!$B$5:$C$50,2,FALSE),"")</f>
        <v/>
      </c>
      <c r="P5" t="str">
        <f>IF($B$1=P$1,VLOOKUP($A5,'Proforma OP 4'!$B$5:$C$50,2,FALSE),"")</f>
        <v/>
      </c>
    </row>
    <row r="6" spans="1:16" ht="15">
      <c r="A6" s="5" t="s">
        <v>44</v>
      </c>
      <c r="G6">
        <f>IF($B$1=G$1,VLOOKUP($A6,'Proforma OP 4'!$B$5:$C$50,2,FALSE),"")</f>
        <v>0</v>
      </c>
      <c r="H6" t="str">
        <f>IF($B$1=H$1,VLOOKUP($A6,'Proforma OP 4'!$B$5:$C$50,2,FALSE),"")</f>
        <v/>
      </c>
      <c r="I6" t="str">
        <f>IF($B$1=I$1,VLOOKUP($A6,'Proforma OP 4'!$B$5:$C$50,2,FALSE),"")</f>
        <v/>
      </c>
      <c r="J6" t="str">
        <f>IF($B$1=J$1,VLOOKUP($A6,'Proforma OP 4'!$B$5:$C$50,2,FALSE),"")</f>
        <v/>
      </c>
      <c r="K6" t="str">
        <f>IF($B$1=K$1,VLOOKUP($A6,'Proforma OP 4'!$B$5:$C$50,2,FALSE),"")</f>
        <v/>
      </c>
      <c r="L6" t="str">
        <f>IF($B$1=L$1,VLOOKUP($A6,'Proforma OP 4'!$B$5:$C$50,2,FALSE),"")</f>
        <v/>
      </c>
      <c r="M6" t="str">
        <f>IF($B$1=M$1,VLOOKUP($A6,'Proforma OP 4'!$B$5:$C$50,2,FALSE),"")</f>
        <v/>
      </c>
      <c r="N6" t="str">
        <f>IF($B$1=N$1,VLOOKUP($A6,'Proforma OP 4'!$B$5:$C$50,2,FALSE),"")</f>
        <v/>
      </c>
      <c r="O6" t="str">
        <f>IF($B$1=O$1,VLOOKUP($A6,'Proforma OP 4'!$B$5:$C$50,2,FALSE),"")</f>
        <v/>
      </c>
      <c r="P6" t="str">
        <f>IF($B$1=P$1,VLOOKUP($A6,'Proforma OP 4'!$B$5:$C$50,2,FALSE),"")</f>
        <v/>
      </c>
    </row>
    <row r="7" spans="1:16" ht="15">
      <c r="A7" s="5" t="s">
        <v>45</v>
      </c>
      <c r="G7">
        <f>IF($B$1=G$1,VLOOKUP($A7,'Proforma OP 4'!$B$5:$C$50,2,FALSE),"")</f>
        <v>0</v>
      </c>
      <c r="H7" t="str">
        <f>IF($B$1=H$1,VLOOKUP($A7,'Proforma OP 4'!$B$5:$C$50,2,FALSE),"")</f>
        <v/>
      </c>
      <c r="I7" t="str">
        <f>IF($B$1=I$1,VLOOKUP($A7,'Proforma OP 4'!$B$5:$C$50,2,FALSE),"")</f>
        <v/>
      </c>
      <c r="J7" t="str">
        <f>IF($B$1=J$1,VLOOKUP($A7,'Proforma OP 4'!$B$5:$C$50,2,FALSE),"")</f>
        <v/>
      </c>
      <c r="K7" t="str">
        <f>IF($B$1=K$1,VLOOKUP($A7,'Proforma OP 4'!$B$5:$C$50,2,FALSE),"")</f>
        <v/>
      </c>
      <c r="L7" t="str">
        <f>IF($B$1=L$1,VLOOKUP($A7,'Proforma OP 4'!$B$5:$C$50,2,FALSE),"")</f>
        <v/>
      </c>
      <c r="M7" t="str">
        <f>IF($B$1=M$1,VLOOKUP($A7,'Proforma OP 4'!$B$5:$C$50,2,FALSE),"")</f>
        <v/>
      </c>
      <c r="N7" t="str">
        <f>IF($B$1=N$1,VLOOKUP($A7,'Proforma OP 4'!$B$5:$C$50,2,FALSE),"")</f>
        <v/>
      </c>
      <c r="O7" t="str">
        <f>IF($B$1=O$1,VLOOKUP($A7,'Proforma OP 4'!$B$5:$C$50,2,FALSE),"")</f>
        <v/>
      </c>
      <c r="P7" t="str">
        <f>IF($B$1=P$1,VLOOKUP($A7,'Proforma OP 4'!$B$5:$C$50,2,FALSE),"")</f>
        <v/>
      </c>
    </row>
    <row r="8" spans="1:16" ht="15">
      <c r="A8" s="5" t="s">
        <v>46</v>
      </c>
      <c r="G8">
        <f>IF($B$1=G$1,VLOOKUP($A8,'Proforma OP 4'!$B$5:$C$50,2,FALSE),"")</f>
        <v>0</v>
      </c>
      <c r="H8" t="str">
        <f>IF($B$1=H$1,VLOOKUP($A8,'Proforma OP 4'!$B$5:$C$50,2,FALSE),"")</f>
        <v/>
      </c>
      <c r="I8" t="str">
        <f>IF($B$1=I$1,VLOOKUP($A8,'Proforma OP 4'!$B$5:$C$50,2,FALSE),"")</f>
        <v/>
      </c>
      <c r="J8" t="str">
        <f>IF($B$1=J$1,VLOOKUP($A8,'Proforma OP 4'!$B$5:$C$50,2,FALSE),"")</f>
        <v/>
      </c>
      <c r="K8" t="str">
        <f>IF($B$1=K$1,VLOOKUP($A8,'Proforma OP 4'!$B$5:$C$50,2,FALSE),"")</f>
        <v/>
      </c>
      <c r="L8" t="str">
        <f>IF($B$1=L$1,VLOOKUP($A8,'Proforma OP 4'!$B$5:$C$50,2,FALSE),"")</f>
        <v/>
      </c>
      <c r="M8" t="str">
        <f>IF($B$1=M$1,VLOOKUP($A8,'Proforma OP 4'!$B$5:$C$50,2,FALSE),"")</f>
        <v/>
      </c>
      <c r="N8" t="str">
        <f>IF($B$1=N$1,VLOOKUP($A8,'Proforma OP 4'!$B$5:$C$50,2,FALSE),"")</f>
        <v/>
      </c>
      <c r="O8" t="str">
        <f>IF($B$1=O$1,VLOOKUP($A8,'Proforma OP 4'!$B$5:$C$50,2,FALSE),"")</f>
        <v/>
      </c>
      <c r="P8" t="str">
        <f>IF($B$1=P$1,VLOOKUP($A8,'Proforma OP 4'!$B$5:$C$50,2,FALSE),"")</f>
        <v/>
      </c>
    </row>
    <row r="9" spans="1:16" ht="15">
      <c r="A9" s="5" t="s">
        <v>47</v>
      </c>
      <c r="G9">
        <f>IF($B$1=G$1,VLOOKUP($A9,'Proforma OP 4'!$B$5:$C$50,2,FALSE),"")</f>
        <v>0</v>
      </c>
      <c r="H9" t="str">
        <f>IF($B$1=H$1,VLOOKUP($A9,'Proforma OP 4'!$B$5:$C$50,2,FALSE),"")</f>
        <v/>
      </c>
      <c r="I9" t="str">
        <f>IF($B$1=I$1,VLOOKUP($A9,'Proforma OP 4'!$B$5:$C$50,2,FALSE),"")</f>
        <v/>
      </c>
      <c r="J9" t="str">
        <f>IF($B$1=J$1,VLOOKUP($A9,'Proforma OP 4'!$B$5:$C$50,2,FALSE),"")</f>
        <v/>
      </c>
      <c r="K9" t="str">
        <f>IF($B$1=K$1,VLOOKUP($A9,'Proforma OP 4'!$B$5:$C$50,2,FALSE),"")</f>
        <v/>
      </c>
      <c r="L9" t="str">
        <f>IF($B$1=L$1,VLOOKUP($A9,'Proforma OP 4'!$B$5:$C$50,2,FALSE),"")</f>
        <v/>
      </c>
      <c r="M9" t="str">
        <f>IF($B$1=M$1,VLOOKUP($A9,'Proforma OP 4'!$B$5:$C$50,2,FALSE),"")</f>
        <v/>
      </c>
      <c r="N9" t="str">
        <f>IF($B$1=N$1,VLOOKUP($A9,'Proforma OP 4'!$B$5:$C$50,2,FALSE),"")</f>
        <v/>
      </c>
      <c r="O9" t="str">
        <f>IF($B$1=O$1,VLOOKUP($A9,'Proforma OP 4'!$B$5:$C$50,2,FALSE),"")</f>
        <v/>
      </c>
      <c r="P9" t="str">
        <f>IF($B$1=P$1,VLOOKUP($A9,'Proforma OP 4'!$B$5:$C$50,2,FALSE),"")</f>
        <v/>
      </c>
    </row>
    <row r="10" spans="1:16" ht="15">
      <c r="A10" s="5" t="s">
        <v>48</v>
      </c>
      <c r="G10">
        <f>IF($B$1=G$1,VLOOKUP($A10,'Proforma OP 4'!$B$5:$C$50,2,FALSE),"")</f>
        <v>0</v>
      </c>
      <c r="H10" t="str">
        <f>IF($B$1=H$1,VLOOKUP($A10,'Proforma OP 4'!$B$5:$C$50,2,FALSE),"")</f>
        <v/>
      </c>
      <c r="I10" t="str">
        <f>IF($B$1=I$1,VLOOKUP($A10,'Proforma OP 4'!$B$5:$C$50,2,FALSE),"")</f>
        <v/>
      </c>
      <c r="J10" t="str">
        <f>IF($B$1=J$1,VLOOKUP($A10,'Proforma OP 4'!$B$5:$C$50,2,FALSE),"")</f>
        <v/>
      </c>
      <c r="K10" t="str">
        <f>IF($B$1=K$1,VLOOKUP($A10,'Proforma OP 4'!$B$5:$C$50,2,FALSE),"")</f>
        <v/>
      </c>
      <c r="L10" t="str">
        <f>IF($B$1=L$1,VLOOKUP($A10,'Proforma OP 4'!$B$5:$C$50,2,FALSE),"")</f>
        <v/>
      </c>
      <c r="M10" t="str">
        <f>IF($B$1=M$1,VLOOKUP($A10,'Proforma OP 4'!$B$5:$C$50,2,FALSE),"")</f>
        <v/>
      </c>
      <c r="N10" t="str">
        <f>IF($B$1=N$1,VLOOKUP($A10,'Proforma OP 4'!$B$5:$C$50,2,FALSE),"")</f>
        <v/>
      </c>
      <c r="O10" t="str">
        <f>IF($B$1=O$1,VLOOKUP($A10,'Proforma OP 4'!$B$5:$C$50,2,FALSE),"")</f>
        <v/>
      </c>
      <c r="P10" t="str">
        <f>IF($B$1=P$1,VLOOKUP($A10,'Proforma OP 4'!$B$5:$C$50,2,FALSE),"")</f>
        <v/>
      </c>
    </row>
    <row r="11" spans="1:16" ht="15">
      <c r="A11" s="5" t="s">
        <v>49</v>
      </c>
      <c r="G11">
        <f>IF($B$1=G$1,VLOOKUP($A11,'Proforma OP 4'!$B$5:$C$50,2,FALSE),"")</f>
        <v>0</v>
      </c>
      <c r="H11" t="str">
        <f>IF($B$1=H$1,VLOOKUP($A11,'Proforma OP 4'!$B$5:$C$50,2,FALSE),"")</f>
        <v/>
      </c>
      <c r="I11" t="str">
        <f>IF($B$1=I$1,VLOOKUP($A11,'Proforma OP 4'!$B$5:$C$50,2,FALSE),"")</f>
        <v/>
      </c>
      <c r="J11" t="str">
        <f>IF($B$1=J$1,VLOOKUP($A11,'Proforma OP 4'!$B$5:$C$50,2,FALSE),"")</f>
        <v/>
      </c>
      <c r="K11" t="str">
        <f>IF($B$1=K$1,VLOOKUP($A11,'Proforma OP 4'!$B$5:$C$50,2,FALSE),"")</f>
        <v/>
      </c>
      <c r="L11" t="str">
        <f>IF($B$1=L$1,VLOOKUP($A11,'Proforma OP 4'!$B$5:$C$50,2,FALSE),"")</f>
        <v/>
      </c>
      <c r="M11" t="str">
        <f>IF($B$1=M$1,VLOOKUP($A11,'Proforma OP 4'!$B$5:$C$50,2,FALSE),"")</f>
        <v/>
      </c>
      <c r="N11" t="str">
        <f>IF($B$1=N$1,VLOOKUP($A11,'Proforma OP 4'!$B$5:$C$50,2,FALSE),"")</f>
        <v/>
      </c>
      <c r="O11" t="str">
        <f>IF($B$1=O$1,VLOOKUP($A11,'Proforma OP 4'!$B$5:$C$50,2,FALSE),"")</f>
        <v/>
      </c>
      <c r="P11" t="str">
        <f>IF($B$1=P$1,VLOOKUP($A11,'Proforma OP 4'!$B$5:$C$50,2,FALSE),"")</f>
        <v/>
      </c>
    </row>
    <row r="12" spans="1:16" ht="15">
      <c r="A12" s="5" t="s">
        <v>50</v>
      </c>
      <c r="G12">
        <f>IF($B$1=G$1,VLOOKUP($A12,'Proforma OP 4'!$B$5:$C$50,2,FALSE),"")</f>
        <v>0</v>
      </c>
      <c r="H12" t="str">
        <f>IF($B$1=H$1,VLOOKUP($A12,'Proforma OP 4'!$B$5:$C$50,2,FALSE),"")</f>
        <v/>
      </c>
      <c r="I12" t="str">
        <f>IF($B$1=I$1,VLOOKUP($A12,'Proforma OP 4'!$B$5:$C$50,2,FALSE),"")</f>
        <v/>
      </c>
      <c r="J12" t="str">
        <f>IF($B$1=J$1,VLOOKUP($A12,'Proforma OP 4'!$B$5:$C$50,2,FALSE),"")</f>
        <v/>
      </c>
      <c r="K12" t="str">
        <f>IF($B$1=K$1,VLOOKUP($A12,'Proforma OP 4'!$B$5:$C$50,2,FALSE),"")</f>
        <v/>
      </c>
      <c r="L12" t="str">
        <f>IF($B$1=L$1,VLOOKUP($A12,'Proforma OP 4'!$B$5:$C$50,2,FALSE),"")</f>
        <v/>
      </c>
      <c r="M12" t="str">
        <f>IF($B$1=M$1,VLOOKUP($A12,'Proforma OP 4'!$B$5:$C$50,2,FALSE),"")</f>
        <v/>
      </c>
      <c r="N12" t="str">
        <f>IF($B$1=N$1,VLOOKUP($A12,'Proforma OP 4'!$B$5:$C$50,2,FALSE),"")</f>
        <v/>
      </c>
      <c r="O12" t="str">
        <f>IF($B$1=O$1,VLOOKUP($A12,'Proforma OP 4'!$B$5:$C$50,2,FALSE),"")</f>
        <v/>
      </c>
      <c r="P12" t="str">
        <f>IF($B$1=P$1,VLOOKUP($A12,'Proforma OP 4'!$B$5:$C$50,2,FALSE),"")</f>
        <v/>
      </c>
    </row>
  </sheetData>
  <sheetProtection algorithmName="SHA-512" hashValue="KjKF7Ieztcc9xTiy1lW4IKK95pZnVwsB1dlVz5ZCwBxCODkBz2Ms/G16Zh2IG1vEgxSNVZhYVV55yWLDZYiKdA==" saltValue="3mil9JYabGZiJ92fJ/57PA==" spinCount="100000" sheet="1" objects="1" scenarios="1"/>
  <conditionalFormatting sqref="B2:F2 H2:K2">
    <cfRule type="duplicateValues" priority="7" dxfId="0">
      <formula>AND(COUNTIF($B$2:$F$2,B2)+COUNTIF($H$2:$K$2,B2)&gt;1,NOT(ISBLANK(B2)))</formula>
    </cfRule>
  </conditionalFormatting>
  <conditionalFormatting sqref="L2">
    <cfRule type="duplicateValues" priority="5" dxfId="0">
      <formula>AND(COUNTIF($L$2:$L$2,L2)&gt;1,NOT(ISBLANK(L2)))</formula>
    </cfRule>
  </conditionalFormatting>
  <conditionalFormatting sqref="M2">
    <cfRule type="duplicateValues" priority="4" dxfId="0">
      <formula>AND(COUNTIF($M$2:$M$2,M2)&gt;1,NOT(ISBLANK(M2)))</formula>
    </cfRule>
  </conditionalFormatting>
  <conditionalFormatting sqref="N2">
    <cfRule type="duplicateValues" priority="3" dxfId="0">
      <formula>AND(COUNTIF($N$2:$N$2,N2)&gt;1,NOT(ISBLANK(N2)))</formula>
    </cfRule>
  </conditionalFormatting>
  <conditionalFormatting sqref="O2">
    <cfRule type="duplicateValues" priority="2" dxfId="0">
      <formula>AND(COUNTIF($O$2:$O$2,O2)&gt;1,NOT(ISBLANK(O2)))</formula>
    </cfRule>
  </conditionalFormatting>
  <conditionalFormatting sqref="P2">
    <cfRule type="duplicateValues" priority="1" dxfId="0">
      <formula>AND(COUNTIF($P$2:$P$2,P2)&gt;1,NOT(ISBLANK(P2)))</formula>
    </cfRule>
  </conditionalFormatting>
  <printOptions/>
  <pageMargins left="0.7" right="0.7" top="0.75" bottom="0.75" header="0.3" footer="0.3"/>
  <pageSetup fitToHeight="0"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31"/>
  <sheetViews>
    <sheetView workbookViewId="0" topLeftCell="A1">
      <selection activeCell="R31" sqref="R31"/>
    </sheetView>
  </sheetViews>
  <sheetFormatPr defaultColWidth="9.140625" defaultRowHeight="15"/>
  <cols>
    <col min="1" max="1" width="22.140625" style="0" customWidth="1"/>
    <col min="2" max="2" width="30.57421875" style="0" customWidth="1"/>
    <col min="3" max="3" width="12.57421875" style="0" customWidth="1"/>
    <col min="6" max="6" width="11.421875" style="0" customWidth="1"/>
    <col min="7" max="7" width="7.8515625" style="0" customWidth="1"/>
    <col min="8" max="8" width="8.421875" style="0" customWidth="1"/>
  </cols>
  <sheetData>
    <row r="1" spans="1:16" ht="15">
      <c r="A1" t="s">
        <v>105</v>
      </c>
      <c r="B1" s="26">
        <f>'Proforma OP (1,2,3)'!C3</f>
        <v>44713</v>
      </c>
      <c r="F1" s="25"/>
      <c r="G1" s="25">
        <v>44713</v>
      </c>
      <c r="H1" s="25">
        <v>45078</v>
      </c>
      <c r="I1" s="25">
        <v>45444</v>
      </c>
      <c r="J1" s="25">
        <v>45809</v>
      </c>
      <c r="K1" s="25">
        <v>46174</v>
      </c>
      <c r="L1" s="25">
        <v>46539</v>
      </c>
      <c r="M1" s="25">
        <v>46905</v>
      </c>
      <c r="N1" s="25">
        <v>47270</v>
      </c>
      <c r="O1" s="25">
        <v>47635</v>
      </c>
      <c r="P1" s="25">
        <v>48000</v>
      </c>
    </row>
    <row r="2" spans="1:16" ht="15">
      <c r="A2" s="7" t="s">
        <v>5</v>
      </c>
      <c r="B2" s="27" t="s">
        <v>106</v>
      </c>
      <c r="C2" s="27" t="s">
        <v>107</v>
      </c>
      <c r="D2" s="27" t="s">
        <v>108</v>
      </c>
      <c r="E2" s="27" t="s">
        <v>109</v>
      </c>
      <c r="F2" s="27" t="s">
        <v>110</v>
      </c>
      <c r="G2" s="27" t="s">
        <v>111</v>
      </c>
      <c r="H2" s="27" t="s">
        <v>112</v>
      </c>
      <c r="I2" s="27" t="s">
        <v>113</v>
      </c>
      <c r="J2" s="27" t="s">
        <v>114</v>
      </c>
      <c r="K2" s="27" t="s">
        <v>115</v>
      </c>
      <c r="L2" s="27" t="s">
        <v>156</v>
      </c>
      <c r="M2" s="27" t="s">
        <v>157</v>
      </c>
      <c r="N2" s="27" t="s">
        <v>158</v>
      </c>
      <c r="O2" s="27" t="s">
        <v>159</v>
      </c>
      <c r="P2" s="27" t="s">
        <v>160</v>
      </c>
    </row>
    <row r="3" spans="1:22" ht="15">
      <c r="A3" s="55" t="s">
        <v>61</v>
      </c>
      <c r="B3" s="1"/>
      <c r="C3" s="1"/>
      <c r="D3" s="1"/>
      <c r="E3" s="1"/>
      <c r="F3" s="28"/>
      <c r="G3" s="28">
        <f>IF($B$1=G$1,VLOOKUP($A3,'Proforma OP 4'!$B$17:$D$33,2,FALSE),"")</f>
        <v>0</v>
      </c>
      <c r="H3" s="28" t="str">
        <f>IF($B$1=H$1,VLOOKUP($A3,'Proforma OP 4'!$B$17:$D$33,2,FALSE),"")</f>
        <v/>
      </c>
      <c r="I3" s="28" t="str">
        <f>IF($B$1=I$1,VLOOKUP($A3,'Proforma OP 4'!$B$17:$D$33,2,FALSE),"")</f>
        <v/>
      </c>
      <c r="J3" s="28" t="str">
        <f>IF($B$1=J$1,VLOOKUP($A3,'Proforma OP 4'!$B$17:$D$33,2,FALSE),"")</f>
        <v/>
      </c>
      <c r="K3" s="28" t="str">
        <f>IF($B$1=K$1,VLOOKUP($A3,'Proforma OP 4'!$B$17:$D$33,2,FALSE),"")</f>
        <v/>
      </c>
      <c r="L3" s="28" t="str">
        <f>IF($B$1=L$1,VLOOKUP($A3,'Proforma OP 4'!$B$17:$D$33,2,FALSE),"")</f>
        <v/>
      </c>
      <c r="M3" s="28" t="str">
        <f>IF($B$1=M$1,VLOOKUP($A3,'Proforma OP 4'!$B$17:$D$33,2,FALSE),"")</f>
        <v/>
      </c>
      <c r="N3" s="28" t="str">
        <f>IF($B$1=N$1,VLOOKUP($A3,'Proforma OP 4'!$B$17:$D$33,2,FALSE),"")</f>
        <v/>
      </c>
      <c r="O3" s="28" t="str">
        <f>IF($B$1=O$1,VLOOKUP($A3,'Proforma OP 4'!$B$17:$D$33,2,FALSE),"")</f>
        <v/>
      </c>
      <c r="P3" s="28" t="str">
        <f>IF($B$1=P$1,VLOOKUP($A3,'Proforma OP 4'!$B$17:$D$33,2,FALSE),"")</f>
        <v/>
      </c>
      <c r="R3" s="28" t="str">
        <f>IF($B$1=R$1,VLOOKUP($A3,'Proforma OP 4'!$B$17:$D$33,2,FALSE),"")</f>
        <v/>
      </c>
      <c r="S3" s="28"/>
      <c r="T3" s="28"/>
      <c r="U3" s="28"/>
      <c r="V3" s="28"/>
    </row>
    <row r="4" spans="1:22" ht="15">
      <c r="A4" s="55" t="s">
        <v>62</v>
      </c>
      <c r="B4" s="1"/>
      <c r="C4" s="1"/>
      <c r="D4" s="1"/>
      <c r="E4" s="1"/>
      <c r="F4" s="28"/>
      <c r="G4" s="28">
        <f>IF($B$1=G$1,VLOOKUP($A4,'Proforma OP 4'!$B$17:$D$33,2,FALSE),"")</f>
        <v>0</v>
      </c>
      <c r="H4" s="28" t="str">
        <f>IF($B$1=H$1,VLOOKUP($A4,'Proforma OP 4'!$B$17:$D$33,2,FALSE),"")</f>
        <v/>
      </c>
      <c r="I4" s="28" t="str">
        <f>IF($B$1=I$1,VLOOKUP($A4,'Proforma OP 4'!$B$17:$D$33,2,FALSE),"")</f>
        <v/>
      </c>
      <c r="J4" s="28" t="str">
        <f>IF($B$1=J$1,VLOOKUP($A4,'Proforma OP 4'!$B$17:$D$33,2,FALSE),"")</f>
        <v/>
      </c>
      <c r="K4" s="28" t="str">
        <f>IF($B$1=K$1,VLOOKUP($A4,'Proforma OP 4'!$B$17:$D$33,2,FALSE),"")</f>
        <v/>
      </c>
      <c r="L4" s="28" t="str">
        <f>IF($B$1=L$1,VLOOKUP($A4,'Proforma OP 4'!$B$17:$D$33,2,FALSE),"")</f>
        <v/>
      </c>
      <c r="M4" s="28" t="str">
        <f>IF($B$1=M$1,VLOOKUP($A4,'Proforma OP 4'!$B$17:$D$33,2,FALSE),"")</f>
        <v/>
      </c>
      <c r="N4" s="28" t="str">
        <f>IF($B$1=N$1,VLOOKUP($A4,'Proforma OP 4'!$B$17:$D$33,2,FALSE),"")</f>
        <v/>
      </c>
      <c r="O4" s="28" t="str">
        <f>IF($B$1=O$1,VLOOKUP($A4,'Proforma OP 4'!$B$17:$D$33,2,FALSE),"")</f>
        <v/>
      </c>
      <c r="P4" s="28" t="str">
        <f>IF($B$1=P$1,VLOOKUP($A4,'Proforma OP 4'!$B$17:$D$33,2,FALSE),"")</f>
        <v/>
      </c>
      <c r="S4" s="28"/>
      <c r="T4" s="28"/>
      <c r="U4" s="28"/>
      <c r="V4" s="28"/>
    </row>
    <row r="5" spans="1:22" ht="15">
      <c r="A5" s="55" t="s">
        <v>63</v>
      </c>
      <c r="B5" s="1"/>
      <c r="C5" s="1"/>
      <c r="D5" s="1"/>
      <c r="E5" s="1"/>
      <c r="F5" s="28"/>
      <c r="G5" s="28">
        <f>IF($B$1=G$1,VLOOKUP($A5,'Proforma OP 4'!$B$17:$D$33,2,FALSE),"")</f>
        <v>0</v>
      </c>
      <c r="H5" s="28" t="str">
        <f>IF($B$1=H$1,VLOOKUP($A5,'Proforma OP 4'!$B$17:$D$33,2,FALSE),"")</f>
        <v/>
      </c>
      <c r="I5" s="28" t="str">
        <f>IF($B$1=I$1,VLOOKUP($A5,'Proforma OP 4'!$B$17:$D$33,2,FALSE),"")</f>
        <v/>
      </c>
      <c r="J5" s="28" t="str">
        <f>IF($B$1=J$1,VLOOKUP($A5,'Proforma OP 4'!$B$17:$D$33,2,FALSE),"")</f>
        <v/>
      </c>
      <c r="K5" s="28" t="str">
        <f>IF($B$1=K$1,VLOOKUP($A5,'Proforma OP 4'!$B$17:$D$33,2,FALSE),"")</f>
        <v/>
      </c>
      <c r="L5" s="28" t="str">
        <f>IF($B$1=L$1,VLOOKUP($A5,'Proforma OP 4'!$B$17:$D$33,2,FALSE),"")</f>
        <v/>
      </c>
      <c r="M5" s="28" t="str">
        <f>IF($B$1=M$1,VLOOKUP($A5,'Proforma OP 4'!$B$17:$D$33,2,FALSE),"")</f>
        <v/>
      </c>
      <c r="N5" s="28" t="str">
        <f>IF($B$1=N$1,VLOOKUP($A5,'Proforma OP 4'!$B$17:$D$33,2,FALSE),"")</f>
        <v/>
      </c>
      <c r="O5" s="28" t="str">
        <f>IF($B$1=O$1,VLOOKUP($A5,'Proforma OP 4'!$B$17:$D$33,2,FALSE),"")</f>
        <v/>
      </c>
      <c r="P5" s="28" t="str">
        <f>IF($B$1=P$1,VLOOKUP($A5,'Proforma OP 4'!$B$17:$D$33,2,FALSE),"")</f>
        <v/>
      </c>
      <c r="S5" s="28"/>
      <c r="T5" s="28"/>
      <c r="U5" s="28"/>
      <c r="V5" s="28"/>
    </row>
    <row r="6" spans="1:22" ht="15">
      <c r="A6" s="55" t="s">
        <v>64</v>
      </c>
      <c r="B6" s="1"/>
      <c r="C6" s="1"/>
      <c r="D6" s="1"/>
      <c r="E6" s="1"/>
      <c r="F6" s="28"/>
      <c r="G6" s="28">
        <f>IF($B$1=G$1,VLOOKUP($A6,'Proforma OP 4'!$B$17:$D$33,2,FALSE),"")</f>
        <v>0</v>
      </c>
      <c r="H6" s="28" t="str">
        <f>IF($B$1=H$1,VLOOKUP($A6,'Proforma OP 4'!$B$17:$D$33,2,FALSE),"")</f>
        <v/>
      </c>
      <c r="I6" s="28" t="str">
        <f>IF($B$1=I$1,VLOOKUP($A6,'Proforma OP 4'!$B$17:$D$33,2,FALSE),"")</f>
        <v/>
      </c>
      <c r="J6" s="28" t="str">
        <f>IF($B$1=J$1,VLOOKUP($A6,'Proforma OP 4'!$B$17:$D$33,2,FALSE),"")</f>
        <v/>
      </c>
      <c r="K6" s="28" t="str">
        <f>IF($B$1=K$1,VLOOKUP($A6,'Proforma OP 4'!$B$17:$D$33,2,FALSE),"")</f>
        <v/>
      </c>
      <c r="L6" s="28" t="str">
        <f>IF($B$1=L$1,VLOOKUP($A6,'Proforma OP 4'!$B$17:$D$33,2,FALSE),"")</f>
        <v/>
      </c>
      <c r="M6" s="28" t="str">
        <f>IF($B$1=M$1,VLOOKUP($A6,'Proforma OP 4'!$B$17:$D$33,2,FALSE),"")</f>
        <v/>
      </c>
      <c r="N6" s="28" t="str">
        <f>IF($B$1=N$1,VLOOKUP($A6,'Proforma OP 4'!$B$17:$D$33,2,FALSE),"")</f>
        <v/>
      </c>
      <c r="O6" s="28" t="str">
        <f>IF($B$1=O$1,VLOOKUP($A6,'Proforma OP 4'!$B$17:$D$33,2,FALSE),"")</f>
        <v/>
      </c>
      <c r="P6" s="28" t="str">
        <f>IF($B$1=P$1,VLOOKUP($A6,'Proforma OP 4'!$B$17:$D$33,2,FALSE),"")</f>
        <v/>
      </c>
      <c r="S6" s="28"/>
      <c r="T6" s="28"/>
      <c r="U6" s="28"/>
      <c r="V6" s="28"/>
    </row>
    <row r="7" spans="1:22" ht="15">
      <c r="A7" s="55" t="s">
        <v>65</v>
      </c>
      <c r="B7" s="1"/>
      <c r="C7" s="1"/>
      <c r="D7" s="1"/>
      <c r="E7" s="1"/>
      <c r="F7" s="28"/>
      <c r="G7" s="28">
        <f>IF($B$1=G$1,VLOOKUP($A7,'Proforma OP 4'!$B$17:$D$33,2,FALSE),"")</f>
        <v>0</v>
      </c>
      <c r="H7" s="28" t="str">
        <f>IF($B$1=H$1,VLOOKUP($A7,'Proforma OP 4'!$B$17:$D$33,2,FALSE),"")</f>
        <v/>
      </c>
      <c r="I7" s="28" t="str">
        <f>IF($B$1=I$1,VLOOKUP($A7,'Proforma OP 4'!$B$17:$D$33,2,FALSE),"")</f>
        <v/>
      </c>
      <c r="J7" s="28" t="str">
        <f>IF($B$1=J$1,VLOOKUP($A7,'Proforma OP 4'!$B$17:$D$33,2,FALSE),"")</f>
        <v/>
      </c>
      <c r="K7" s="28" t="str">
        <f>IF($B$1=K$1,VLOOKUP($A7,'Proforma OP 4'!$B$17:$D$33,2,FALSE),"")</f>
        <v/>
      </c>
      <c r="L7" s="28" t="str">
        <f>IF($B$1=L$1,VLOOKUP($A7,'Proforma OP 4'!$B$17:$D$33,2,FALSE),"")</f>
        <v/>
      </c>
      <c r="M7" s="28" t="str">
        <f>IF($B$1=M$1,VLOOKUP($A7,'Proforma OP 4'!$B$17:$D$33,2,FALSE),"")</f>
        <v/>
      </c>
      <c r="N7" s="28" t="str">
        <f>IF($B$1=N$1,VLOOKUP($A7,'Proforma OP 4'!$B$17:$D$33,2,FALSE),"")</f>
        <v/>
      </c>
      <c r="O7" s="28" t="str">
        <f>IF($B$1=O$1,VLOOKUP($A7,'Proforma OP 4'!$B$17:$D$33,2,FALSE),"")</f>
        <v/>
      </c>
      <c r="P7" s="28" t="str">
        <f>IF($B$1=P$1,VLOOKUP($A7,'Proforma OP 4'!$B$17:$D$33,2,FALSE),"")</f>
        <v/>
      </c>
      <c r="S7" s="28"/>
      <c r="T7" s="28"/>
      <c r="U7" s="28"/>
      <c r="V7" s="28"/>
    </row>
    <row r="8" spans="1:22" ht="15">
      <c r="A8" s="55" t="s">
        <v>66</v>
      </c>
      <c r="B8" s="1"/>
      <c r="C8" s="1"/>
      <c r="D8" s="1"/>
      <c r="E8" s="1"/>
      <c r="F8" s="28"/>
      <c r="G8" s="28">
        <f>IF($B$1=G$1,VLOOKUP($A8,'Proforma OP 4'!$B$17:$D$33,2,FALSE),"")</f>
        <v>0</v>
      </c>
      <c r="H8" s="28" t="str">
        <f>IF($B$1=H$1,VLOOKUP($A8,'Proforma OP 4'!$B$17:$D$33,2,FALSE),"")</f>
        <v/>
      </c>
      <c r="I8" s="28" t="str">
        <f>IF($B$1=I$1,VLOOKUP($A8,'Proforma OP 4'!$B$17:$D$33,2,FALSE),"")</f>
        <v/>
      </c>
      <c r="J8" s="28" t="str">
        <f>IF($B$1=J$1,VLOOKUP($A8,'Proforma OP 4'!$B$17:$D$33,2,FALSE),"")</f>
        <v/>
      </c>
      <c r="K8" s="28" t="str">
        <f>IF($B$1=K$1,VLOOKUP($A8,'Proforma OP 4'!$B$17:$D$33,2,FALSE),"")</f>
        <v/>
      </c>
      <c r="L8" s="28" t="str">
        <f>IF($B$1=L$1,VLOOKUP($A8,'Proforma OP 4'!$B$17:$D$33,2,FALSE),"")</f>
        <v/>
      </c>
      <c r="M8" s="28" t="str">
        <f>IF($B$1=M$1,VLOOKUP($A8,'Proforma OP 4'!$B$17:$D$33,2,FALSE),"")</f>
        <v/>
      </c>
      <c r="N8" s="28" t="str">
        <f>IF($B$1=N$1,VLOOKUP($A8,'Proforma OP 4'!$B$17:$D$33,2,FALSE),"")</f>
        <v/>
      </c>
      <c r="O8" s="28" t="str">
        <f>IF($B$1=O$1,VLOOKUP($A8,'Proforma OP 4'!$B$17:$D$33,2,FALSE),"")</f>
        <v/>
      </c>
      <c r="P8" s="28" t="str">
        <f>IF($B$1=P$1,VLOOKUP($A8,'Proforma OP 4'!$B$17:$D$33,2,FALSE),"")</f>
        <v/>
      </c>
      <c r="S8" s="28"/>
      <c r="T8" s="28"/>
      <c r="U8" s="28"/>
      <c r="V8" s="28"/>
    </row>
    <row r="9" spans="1:22" ht="15">
      <c r="A9" s="55" t="s">
        <v>67</v>
      </c>
      <c r="B9" s="1"/>
      <c r="C9" s="1"/>
      <c r="D9" s="1"/>
      <c r="E9" s="1"/>
      <c r="F9" s="28"/>
      <c r="G9" s="28">
        <f>IF($B$1=G$1,VLOOKUP($A9,'Proforma OP 4'!$B$17:$D$33,2,FALSE),"")</f>
        <v>0</v>
      </c>
      <c r="H9" s="28" t="str">
        <f>IF($B$1=H$1,VLOOKUP($A9,'Proforma OP 4'!$B$17:$D$33,2,FALSE),"")</f>
        <v/>
      </c>
      <c r="I9" s="28" t="str">
        <f>IF($B$1=I$1,VLOOKUP($A9,'Proforma OP 4'!$B$17:$D$33,2,FALSE),"")</f>
        <v/>
      </c>
      <c r="J9" s="28" t="str">
        <f>IF($B$1=J$1,VLOOKUP($A9,'Proforma OP 4'!$B$17:$D$33,2,FALSE),"")</f>
        <v/>
      </c>
      <c r="K9" s="28" t="str">
        <f>IF($B$1=K$1,VLOOKUP($A9,'Proforma OP 4'!$B$17:$D$33,2,FALSE),"")</f>
        <v/>
      </c>
      <c r="L9" s="28" t="str">
        <f>IF($B$1=L$1,VLOOKUP($A9,'Proforma OP 4'!$B$17:$D$33,2,FALSE),"")</f>
        <v/>
      </c>
      <c r="M9" s="28" t="str">
        <f>IF($B$1=M$1,VLOOKUP($A9,'Proforma OP 4'!$B$17:$D$33,2,FALSE),"")</f>
        <v/>
      </c>
      <c r="N9" s="28" t="str">
        <f>IF($B$1=N$1,VLOOKUP($A9,'Proforma OP 4'!$B$17:$D$33,2,FALSE),"")</f>
        <v/>
      </c>
      <c r="O9" s="28" t="str">
        <f>IF($B$1=O$1,VLOOKUP($A9,'Proforma OP 4'!$B$17:$D$33,2,FALSE),"")</f>
        <v/>
      </c>
      <c r="P9" s="28" t="str">
        <f>IF($B$1=P$1,VLOOKUP($A9,'Proforma OP 4'!$B$17:$D$33,2,FALSE),"")</f>
        <v/>
      </c>
      <c r="S9" s="28"/>
      <c r="T9" s="28"/>
      <c r="U9" s="28"/>
      <c r="V9" s="28"/>
    </row>
    <row r="10" spans="1:22" ht="15">
      <c r="A10" s="55" t="s">
        <v>68</v>
      </c>
      <c r="B10" s="1"/>
      <c r="C10" s="1"/>
      <c r="D10" s="1"/>
      <c r="E10" s="1"/>
      <c r="F10" s="28"/>
      <c r="G10" s="28">
        <f>IF($B$1=G$1,VLOOKUP($A10,'Proforma OP 4'!$B$17:$D$33,2,FALSE),"")</f>
        <v>0</v>
      </c>
      <c r="H10" s="28" t="str">
        <f>IF($B$1=H$1,VLOOKUP($A10,'Proforma OP 4'!$B$17:$D$33,2,FALSE),"")</f>
        <v/>
      </c>
      <c r="I10" s="28" t="str">
        <f>IF($B$1=I$1,VLOOKUP($A10,'Proforma OP 4'!$B$17:$D$33,2,FALSE),"")</f>
        <v/>
      </c>
      <c r="J10" s="28" t="str">
        <f>IF($B$1=J$1,VLOOKUP($A10,'Proforma OP 4'!$B$17:$D$33,2,FALSE),"")</f>
        <v/>
      </c>
      <c r="K10" s="28" t="str">
        <f>IF($B$1=K$1,VLOOKUP($A10,'Proforma OP 4'!$B$17:$D$33,2,FALSE),"")</f>
        <v/>
      </c>
      <c r="L10" s="28" t="str">
        <f>IF($B$1=L$1,VLOOKUP($A10,'Proforma OP 4'!$B$17:$D$33,2,FALSE),"")</f>
        <v/>
      </c>
      <c r="M10" s="28" t="str">
        <f>IF($B$1=M$1,VLOOKUP($A10,'Proforma OP 4'!$B$17:$D$33,2,FALSE),"")</f>
        <v/>
      </c>
      <c r="N10" s="28" t="str">
        <f>IF($B$1=N$1,VLOOKUP($A10,'Proforma OP 4'!$B$17:$D$33,2,FALSE),"")</f>
        <v/>
      </c>
      <c r="O10" s="28" t="str">
        <f>IF($B$1=O$1,VLOOKUP($A10,'Proforma OP 4'!$B$17:$D$33,2,FALSE),"")</f>
        <v/>
      </c>
      <c r="P10" s="28" t="str">
        <f>IF($B$1=P$1,VLOOKUP($A10,'Proforma OP 4'!$B$17:$D$33,2,FALSE),"")</f>
        <v/>
      </c>
      <c r="S10" s="28"/>
      <c r="T10" s="28"/>
      <c r="U10" s="28"/>
      <c r="V10" s="28"/>
    </row>
    <row r="11" spans="1:22" ht="15">
      <c r="A11" s="55" t="s">
        <v>69</v>
      </c>
      <c r="B11" s="1"/>
      <c r="C11" s="1"/>
      <c r="D11" s="1"/>
      <c r="E11" s="1"/>
      <c r="F11" s="28"/>
      <c r="G11" s="28">
        <f>IF($B$1=G$1,VLOOKUP($A11,'Proforma OP 4'!$B$17:$D$33,2,FALSE),"")</f>
        <v>0</v>
      </c>
      <c r="H11" s="28" t="str">
        <f>IF($B$1=H$1,VLOOKUP($A11,'Proforma OP 4'!$B$17:$D$33,2,FALSE),"")</f>
        <v/>
      </c>
      <c r="I11" s="28" t="str">
        <f>IF($B$1=I$1,VLOOKUP($A11,'Proforma OP 4'!$B$17:$D$33,2,FALSE),"")</f>
        <v/>
      </c>
      <c r="J11" s="28" t="str">
        <f>IF($B$1=J$1,VLOOKUP($A11,'Proforma OP 4'!$B$17:$D$33,2,FALSE),"")</f>
        <v/>
      </c>
      <c r="K11" s="28" t="str">
        <f>IF($B$1=K$1,VLOOKUP($A11,'Proforma OP 4'!$B$17:$D$33,2,FALSE),"")</f>
        <v/>
      </c>
      <c r="L11" s="28" t="str">
        <f>IF($B$1=L$1,VLOOKUP($A11,'Proforma OP 4'!$B$17:$D$33,2,FALSE),"")</f>
        <v/>
      </c>
      <c r="M11" s="28" t="str">
        <f>IF($B$1=M$1,VLOOKUP($A11,'Proforma OP 4'!$B$17:$D$33,2,FALSE),"")</f>
        <v/>
      </c>
      <c r="N11" s="28" t="str">
        <f>IF($B$1=N$1,VLOOKUP($A11,'Proforma OP 4'!$B$17:$D$33,2,FALSE),"")</f>
        <v/>
      </c>
      <c r="O11" s="28" t="str">
        <f>IF($B$1=O$1,VLOOKUP($A11,'Proforma OP 4'!$B$17:$D$33,2,FALSE),"")</f>
        <v/>
      </c>
      <c r="P11" s="28" t="str">
        <f>IF($B$1=P$1,VLOOKUP($A11,'Proforma OP 4'!$B$17:$D$33,2,FALSE),"")</f>
        <v/>
      </c>
      <c r="S11" s="28"/>
      <c r="T11" s="28"/>
      <c r="U11" s="28"/>
      <c r="V11" s="28"/>
    </row>
    <row r="12" spans="1:22" ht="15">
      <c r="A12" s="55" t="s">
        <v>70</v>
      </c>
      <c r="B12" s="1"/>
      <c r="C12" s="1"/>
      <c r="D12" s="1"/>
      <c r="E12" s="1"/>
      <c r="F12" s="28"/>
      <c r="G12" s="28">
        <f>IF($B$1=G$1,VLOOKUP($A12,'Proforma OP 4'!$B$17:$D$33,2,FALSE),"")</f>
        <v>0</v>
      </c>
      <c r="H12" s="28" t="str">
        <f>IF($B$1=H$1,VLOOKUP($A12,'Proforma OP 4'!$B$17:$D$33,2,FALSE),"")</f>
        <v/>
      </c>
      <c r="I12" s="28" t="str">
        <f>IF($B$1=I$1,VLOOKUP($A12,'Proforma OP 4'!$B$17:$D$33,2,FALSE),"")</f>
        <v/>
      </c>
      <c r="J12" s="28" t="str">
        <f>IF($B$1=J$1,VLOOKUP($A12,'Proforma OP 4'!$B$17:$D$33,2,FALSE),"")</f>
        <v/>
      </c>
      <c r="K12" s="28" t="str">
        <f>IF($B$1=K$1,VLOOKUP($A12,'Proforma OP 4'!$B$17:$D$33,2,FALSE),"")</f>
        <v/>
      </c>
      <c r="L12" s="28" t="str">
        <f>IF($B$1=L$1,VLOOKUP($A12,'Proforma OP 4'!$B$17:$D$33,2,FALSE),"")</f>
        <v/>
      </c>
      <c r="M12" s="28" t="str">
        <f>IF($B$1=M$1,VLOOKUP($A12,'Proforma OP 4'!$B$17:$D$33,2,FALSE),"")</f>
        <v/>
      </c>
      <c r="N12" s="28" t="str">
        <f>IF($B$1=N$1,VLOOKUP($A12,'Proforma OP 4'!$B$17:$D$33,2,FALSE),"")</f>
        <v/>
      </c>
      <c r="O12" s="28" t="str">
        <f>IF($B$1=O$1,VLOOKUP($A12,'Proforma OP 4'!$B$17:$D$33,2,FALSE),"")</f>
        <v/>
      </c>
      <c r="P12" s="28" t="str">
        <f>IF($B$1=P$1,VLOOKUP($A12,'Proforma OP 4'!$B$17:$D$33,2,FALSE),"")</f>
        <v/>
      </c>
      <c r="S12" s="28"/>
      <c r="T12" s="28"/>
      <c r="U12" s="28"/>
      <c r="V12" s="28"/>
    </row>
    <row r="13" spans="1:22" ht="15">
      <c r="A13" s="55" t="s">
        <v>71</v>
      </c>
      <c r="B13" s="1"/>
      <c r="C13" s="1"/>
      <c r="D13" s="1"/>
      <c r="E13" s="1"/>
      <c r="F13" s="28"/>
      <c r="G13" s="28">
        <f>IF($B$1=G$1,VLOOKUP($A13,'Proforma OP 4'!$B$17:$D$33,2,FALSE),"")</f>
        <v>0</v>
      </c>
      <c r="H13" s="28" t="str">
        <f>IF($B$1=H$1,VLOOKUP($A13,'Proforma OP 4'!$B$17:$D$33,2,FALSE),"")</f>
        <v/>
      </c>
      <c r="I13" s="28" t="str">
        <f>IF($B$1=I$1,VLOOKUP($A13,'Proforma OP 4'!$B$17:$D$33,2,FALSE),"")</f>
        <v/>
      </c>
      <c r="J13" s="28" t="str">
        <f>IF($B$1=J$1,VLOOKUP($A13,'Proforma OP 4'!$B$17:$D$33,2,FALSE),"")</f>
        <v/>
      </c>
      <c r="K13" s="28" t="str">
        <f>IF($B$1=K$1,VLOOKUP($A13,'Proforma OP 4'!$B$17:$D$33,2,FALSE),"")</f>
        <v/>
      </c>
      <c r="L13" s="28" t="str">
        <f>IF($B$1=L$1,VLOOKUP($A13,'Proforma OP 4'!$B$17:$D$33,2,FALSE),"")</f>
        <v/>
      </c>
      <c r="M13" s="28" t="str">
        <f>IF($B$1=M$1,VLOOKUP($A13,'Proforma OP 4'!$B$17:$D$33,2,FALSE),"")</f>
        <v/>
      </c>
      <c r="N13" s="28" t="str">
        <f>IF($B$1=N$1,VLOOKUP($A13,'Proforma OP 4'!$B$17:$D$33,2,FALSE),"")</f>
        <v/>
      </c>
      <c r="O13" s="28" t="str">
        <f>IF($B$1=O$1,VLOOKUP($A13,'Proforma OP 4'!$B$17:$D$33,2,FALSE),"")</f>
        <v/>
      </c>
      <c r="P13" s="28" t="str">
        <f>IF($B$1=P$1,VLOOKUP($A13,'Proforma OP 4'!$B$17:$D$33,2,FALSE),"")</f>
        <v/>
      </c>
      <c r="S13" s="28"/>
      <c r="T13" s="28"/>
      <c r="U13" s="28"/>
      <c r="V13" s="28"/>
    </row>
    <row r="14" spans="1:22" ht="15">
      <c r="A14" s="55" t="s">
        <v>72</v>
      </c>
      <c r="B14" s="1"/>
      <c r="C14" s="1"/>
      <c r="D14" s="1"/>
      <c r="E14" s="1"/>
      <c r="F14" s="28"/>
      <c r="G14" s="28">
        <f>IF($B$1=G$1,VLOOKUP($A14,'Proforma OP 4'!$B$17:$D$33,2,FALSE),"")</f>
        <v>0</v>
      </c>
      <c r="H14" s="28" t="str">
        <f>IF($B$1=H$1,VLOOKUP($A14,'Proforma OP 4'!$B$17:$D$33,2,FALSE),"")</f>
        <v/>
      </c>
      <c r="I14" s="28" t="str">
        <f>IF($B$1=I$1,VLOOKUP($A14,'Proforma OP 4'!$B$17:$D$33,2,FALSE),"")</f>
        <v/>
      </c>
      <c r="J14" s="28" t="str">
        <f>IF($B$1=J$1,VLOOKUP($A14,'Proforma OP 4'!$B$17:$D$33,2,FALSE),"")</f>
        <v/>
      </c>
      <c r="K14" s="28" t="str">
        <f>IF($B$1=K$1,VLOOKUP($A14,'Proforma OP 4'!$B$17:$D$33,2,FALSE),"")</f>
        <v/>
      </c>
      <c r="L14" s="28" t="str">
        <f>IF($B$1=L$1,VLOOKUP($A14,'Proforma OP 4'!$B$17:$D$33,2,FALSE),"")</f>
        <v/>
      </c>
      <c r="M14" s="28" t="str">
        <f>IF($B$1=M$1,VLOOKUP($A14,'Proforma OP 4'!$B$17:$D$33,2,FALSE),"")</f>
        <v/>
      </c>
      <c r="N14" s="28" t="str">
        <f>IF($B$1=N$1,VLOOKUP($A14,'Proforma OP 4'!$B$17:$D$33,2,FALSE),"")</f>
        <v/>
      </c>
      <c r="O14" s="28" t="str">
        <f>IF($B$1=O$1,VLOOKUP($A14,'Proforma OP 4'!$B$17:$D$33,2,FALSE),"")</f>
        <v/>
      </c>
      <c r="P14" s="28" t="str">
        <f>IF($B$1=P$1,VLOOKUP($A14,'Proforma OP 4'!$B$17:$D$33,2,FALSE),"")</f>
        <v/>
      </c>
      <c r="S14" s="28"/>
      <c r="T14" s="28"/>
      <c r="U14" s="28"/>
      <c r="V14" s="28"/>
    </row>
    <row r="15" spans="1:22" ht="15">
      <c r="A15" s="55" t="s">
        <v>73</v>
      </c>
      <c r="B15" s="1"/>
      <c r="C15" s="1"/>
      <c r="D15" s="1"/>
      <c r="E15" s="1"/>
      <c r="F15" s="28"/>
      <c r="G15" s="28">
        <f>IF($B$1=G$1,VLOOKUP($A15,'Proforma OP 4'!$B$17:$D$33,2,FALSE),"")</f>
        <v>0</v>
      </c>
      <c r="H15" s="28" t="str">
        <f>IF($B$1=H$1,VLOOKUP($A15,'Proforma OP 4'!$B$17:$D$33,2,FALSE),"")</f>
        <v/>
      </c>
      <c r="I15" s="28" t="str">
        <f>IF($B$1=I$1,VLOOKUP($A15,'Proforma OP 4'!$B$17:$D$33,2,FALSE),"")</f>
        <v/>
      </c>
      <c r="J15" s="28" t="str">
        <f>IF($B$1=J$1,VLOOKUP($A15,'Proforma OP 4'!$B$17:$D$33,2,FALSE),"")</f>
        <v/>
      </c>
      <c r="K15" s="28" t="str">
        <f>IF($B$1=K$1,VLOOKUP($A15,'Proforma OP 4'!$B$17:$D$33,2,FALSE),"")</f>
        <v/>
      </c>
      <c r="L15" s="28" t="str">
        <f>IF($B$1=L$1,VLOOKUP($A15,'Proforma OP 4'!$B$17:$D$33,2,FALSE),"")</f>
        <v/>
      </c>
      <c r="M15" s="28" t="str">
        <f>IF($B$1=M$1,VLOOKUP($A15,'Proforma OP 4'!$B$17:$D$33,2,FALSE),"")</f>
        <v/>
      </c>
      <c r="N15" s="28" t="str">
        <f>IF($B$1=N$1,VLOOKUP($A15,'Proforma OP 4'!$B$17:$D$33,2,FALSE),"")</f>
        <v/>
      </c>
      <c r="O15" s="28" t="str">
        <f>IF($B$1=O$1,VLOOKUP($A15,'Proforma OP 4'!$B$17:$D$33,2,FALSE),"")</f>
        <v/>
      </c>
      <c r="P15" s="28" t="str">
        <f>IF($B$1=P$1,VLOOKUP($A15,'Proforma OP 4'!$B$17:$D$33,2,FALSE),"")</f>
        <v/>
      </c>
      <c r="S15" s="28"/>
      <c r="T15" s="28"/>
      <c r="U15" s="28"/>
      <c r="V15" s="28"/>
    </row>
    <row r="16" spans="1:22" ht="15">
      <c r="A16" s="55" t="s">
        <v>74</v>
      </c>
      <c r="B16" s="1"/>
      <c r="C16" s="1"/>
      <c r="D16" s="1"/>
      <c r="E16" s="1"/>
      <c r="F16" s="28"/>
      <c r="G16" s="28">
        <f>IF($B$1=G$1,VLOOKUP($A16,'Proforma OP 4'!$B$17:$D$33,2,FALSE),"")</f>
        <v>0</v>
      </c>
      <c r="H16" s="28" t="str">
        <f>IF($B$1=H$1,VLOOKUP($A16,'Proforma OP 4'!$B$17:$D$33,2,FALSE),"")</f>
        <v/>
      </c>
      <c r="I16" s="28" t="str">
        <f>IF($B$1=I$1,VLOOKUP($A16,'Proforma OP 4'!$B$17:$D$33,2,FALSE),"")</f>
        <v/>
      </c>
      <c r="J16" s="28" t="str">
        <f>IF($B$1=J$1,VLOOKUP($A16,'Proforma OP 4'!$B$17:$D$33,2,FALSE),"")</f>
        <v/>
      </c>
      <c r="K16" s="28" t="str">
        <f>IF($B$1=K$1,VLOOKUP($A16,'Proforma OP 4'!$B$17:$D$33,2,FALSE),"")</f>
        <v/>
      </c>
      <c r="L16" s="28" t="str">
        <f>IF($B$1=L$1,VLOOKUP($A16,'Proforma OP 4'!$B$17:$D$33,2,FALSE),"")</f>
        <v/>
      </c>
      <c r="M16" s="28" t="str">
        <f>IF($B$1=M$1,VLOOKUP($A16,'Proforma OP 4'!$B$17:$D$33,2,FALSE),"")</f>
        <v/>
      </c>
      <c r="N16" s="28" t="str">
        <f>IF($B$1=N$1,VLOOKUP($A16,'Proforma OP 4'!$B$17:$D$33,2,FALSE),"")</f>
        <v/>
      </c>
      <c r="O16" s="28" t="str">
        <f>IF($B$1=O$1,VLOOKUP($A16,'Proforma OP 4'!$B$17:$D$33,2,FALSE),"")</f>
        <v/>
      </c>
      <c r="P16" s="28" t="str">
        <f>IF($B$1=P$1,VLOOKUP($A16,'Proforma OP 4'!$B$17:$D$33,2,FALSE),"")</f>
        <v/>
      </c>
      <c r="S16" s="28"/>
      <c r="T16" s="28"/>
      <c r="U16" s="28"/>
      <c r="V16" s="28"/>
    </row>
    <row r="17" spans="1:22" s="56" customFormat="1" ht="15">
      <c r="A17" s="56" t="s">
        <v>75</v>
      </c>
      <c r="B17" s="57"/>
      <c r="C17" s="57"/>
      <c r="D17" s="57"/>
      <c r="E17" s="57"/>
      <c r="F17" s="58"/>
      <c r="G17" s="58">
        <f>IF($B$1=G$1,VLOOKUP($A3,'Proforma OP 4'!$B$17:$D$33,3,FALSE),"")</f>
        <v>0</v>
      </c>
      <c r="H17" s="58" t="str">
        <f>IF($B$1=H$1,VLOOKUP($A3,'Proforma OP 4'!$B$17:$D$33,3,FALSE),"")</f>
        <v/>
      </c>
      <c r="I17" s="58" t="str">
        <f>IF($B$1=I$1,VLOOKUP($A3,'Proforma OP 4'!$B$17:$D$33,3,FALSE),"")</f>
        <v/>
      </c>
      <c r="J17" s="58" t="str">
        <f>IF($B$1=J$1,VLOOKUP($A3,'Proforma OP 4'!$B$17:$D$33,3,FALSE),"")</f>
        <v/>
      </c>
      <c r="K17" s="58" t="str">
        <f>IF($B$1=K$1,VLOOKUP($A3,'Proforma OP 4'!$B$17:$D$33,3,FALSE),"")</f>
        <v/>
      </c>
      <c r="L17" s="58" t="str">
        <f>IF($B$1=L$1,VLOOKUP($A3,'Proforma OP 4'!$B$17:$D$33,3,FALSE),"")</f>
        <v/>
      </c>
      <c r="M17" s="58" t="str">
        <f>IF($B$1=M$1,VLOOKUP($A3,'Proforma OP 4'!$B$17:$D$33,3,FALSE),"")</f>
        <v/>
      </c>
      <c r="N17" s="58" t="str">
        <f>IF($B$1=N$1,VLOOKUP($A3,'Proforma OP 4'!$B$17:$D$33,3,FALSE),"")</f>
        <v/>
      </c>
      <c r="O17" s="58" t="str">
        <f>IF($B$1=O$1,VLOOKUP($A3,'Proforma OP 4'!$B$17:$D$33,3,FALSE),"")</f>
        <v/>
      </c>
      <c r="P17" s="58" t="str">
        <f>IF($B$1=P$1,VLOOKUP($A3,'Proforma OP 4'!$B$17:$D$33,3,FALSE),"")</f>
        <v/>
      </c>
      <c r="S17" s="58"/>
      <c r="T17" s="58"/>
      <c r="U17" s="58"/>
      <c r="V17" s="58"/>
    </row>
    <row r="18" spans="1:22" s="56" customFormat="1" ht="15">
      <c r="A18" s="56" t="s">
        <v>76</v>
      </c>
      <c r="B18" s="57"/>
      <c r="C18" s="57"/>
      <c r="D18" s="57"/>
      <c r="E18" s="57"/>
      <c r="F18" s="58"/>
      <c r="G18" s="58">
        <f>IF($B$1=G$1,VLOOKUP($A4,'Proforma OP 4'!$B$17:$D$33,3,FALSE),"")</f>
        <v>0</v>
      </c>
      <c r="H18" s="58" t="str">
        <f>IF($B$1=H$1,VLOOKUP($A4,'Proforma OP 4'!$B$17:$D$33,3,FALSE),"")</f>
        <v/>
      </c>
      <c r="I18" s="58" t="str">
        <f>IF($B$1=I$1,VLOOKUP($A4,'Proforma OP 4'!$B$17:$D$33,3,FALSE),"")</f>
        <v/>
      </c>
      <c r="J18" s="58" t="str">
        <f>IF($B$1=J$1,VLOOKUP($A4,'Proforma OP 4'!$B$17:$D$33,3,FALSE),"")</f>
        <v/>
      </c>
      <c r="K18" s="58" t="str">
        <f>IF($B$1=K$1,VLOOKUP($A4,'Proforma OP 4'!$B$17:$D$33,3,FALSE),"")</f>
        <v/>
      </c>
      <c r="L18" s="58" t="str">
        <f>IF($B$1=L$1,VLOOKUP($A4,'Proforma OP 4'!$B$17:$D$33,3,FALSE),"")</f>
        <v/>
      </c>
      <c r="M18" s="58" t="str">
        <f>IF($B$1=M$1,VLOOKUP($A4,'Proforma OP 4'!$B$17:$D$33,3,FALSE),"")</f>
        <v/>
      </c>
      <c r="N18" s="58" t="str">
        <f>IF($B$1=N$1,VLOOKUP($A4,'Proforma OP 4'!$B$17:$D$33,3,FALSE),"")</f>
        <v/>
      </c>
      <c r="O18" s="58" t="str">
        <f>IF($B$1=O$1,VLOOKUP($A4,'Proforma OP 4'!$B$17:$D$33,3,FALSE),"")</f>
        <v/>
      </c>
      <c r="P18" s="58" t="str">
        <f>IF($B$1=P$1,VLOOKUP($A4,'Proforma OP 4'!$B$17:$D$33,3,FALSE),"")</f>
        <v/>
      </c>
      <c r="S18" s="58"/>
      <c r="T18" s="58"/>
      <c r="U18" s="58"/>
      <c r="V18" s="58"/>
    </row>
    <row r="19" spans="1:22" s="56" customFormat="1" ht="15">
      <c r="A19" s="56" t="s">
        <v>77</v>
      </c>
      <c r="B19" s="57"/>
      <c r="C19" s="57"/>
      <c r="D19" s="57"/>
      <c r="E19" s="57"/>
      <c r="F19" s="58"/>
      <c r="G19" s="58">
        <f>IF($B$1=G$1,VLOOKUP($A5,'Proforma OP 4'!$B$17:$D$33,3,FALSE),"")</f>
        <v>0</v>
      </c>
      <c r="H19" s="58" t="str">
        <f>IF($B$1=H$1,VLOOKUP($A5,'Proforma OP 4'!$B$17:$D$33,3,FALSE),"")</f>
        <v/>
      </c>
      <c r="I19" s="58" t="str">
        <f>IF($B$1=I$1,VLOOKUP($A5,'Proforma OP 4'!$B$17:$D$33,3,FALSE),"")</f>
        <v/>
      </c>
      <c r="J19" s="58" t="str">
        <f>IF($B$1=J$1,VLOOKUP($A5,'Proforma OP 4'!$B$17:$D$33,3,FALSE),"")</f>
        <v/>
      </c>
      <c r="K19" s="58" t="str">
        <f>IF($B$1=K$1,VLOOKUP($A5,'Proforma OP 4'!$B$17:$D$33,3,FALSE),"")</f>
        <v/>
      </c>
      <c r="L19" s="58" t="str">
        <f>IF($B$1=L$1,VLOOKUP($A5,'Proforma OP 4'!$B$17:$D$33,3,FALSE),"")</f>
        <v/>
      </c>
      <c r="M19" s="58" t="str">
        <f>IF($B$1=M$1,VLOOKUP($A5,'Proforma OP 4'!$B$17:$D$33,3,FALSE),"")</f>
        <v/>
      </c>
      <c r="N19" s="58" t="str">
        <f>IF($B$1=N$1,VLOOKUP($A5,'Proforma OP 4'!$B$17:$D$33,3,FALSE),"")</f>
        <v/>
      </c>
      <c r="O19" s="58" t="str">
        <f>IF($B$1=O$1,VLOOKUP($A5,'Proforma OP 4'!$B$17:$D$33,3,FALSE),"")</f>
        <v/>
      </c>
      <c r="P19" s="58" t="str">
        <f>IF($B$1=P$1,VLOOKUP($A5,'Proforma OP 4'!$B$17:$D$33,3,FALSE),"")</f>
        <v/>
      </c>
      <c r="S19" s="58"/>
      <c r="T19" s="58"/>
      <c r="U19" s="58"/>
      <c r="V19" s="58"/>
    </row>
    <row r="20" spans="1:22" s="56" customFormat="1" ht="15">
      <c r="A20" s="56" t="s">
        <v>78</v>
      </c>
      <c r="B20" s="57"/>
      <c r="C20" s="57"/>
      <c r="D20" s="57"/>
      <c r="E20" s="57"/>
      <c r="F20" s="58"/>
      <c r="G20" s="58">
        <f>IF($B$1=G$1,VLOOKUP($A6,'Proforma OP 4'!$B$17:$D$33,3,FALSE),"")</f>
        <v>0</v>
      </c>
      <c r="H20" s="58" t="str">
        <f>IF($B$1=H$1,VLOOKUP($A6,'Proforma OP 4'!$B$17:$D$33,3,FALSE),"")</f>
        <v/>
      </c>
      <c r="I20" s="58" t="str">
        <f>IF($B$1=I$1,VLOOKUP($A6,'Proforma OP 4'!$B$17:$D$33,3,FALSE),"")</f>
        <v/>
      </c>
      <c r="J20" s="58" t="str">
        <f>IF($B$1=J$1,VLOOKUP($A6,'Proforma OP 4'!$B$17:$D$33,3,FALSE),"")</f>
        <v/>
      </c>
      <c r="K20" s="58" t="str">
        <f>IF($B$1=K$1,VLOOKUP($A6,'Proforma OP 4'!$B$17:$D$33,3,FALSE),"")</f>
        <v/>
      </c>
      <c r="L20" s="58" t="str">
        <f>IF($B$1=L$1,VLOOKUP($A6,'Proforma OP 4'!$B$17:$D$33,3,FALSE),"")</f>
        <v/>
      </c>
      <c r="M20" s="58" t="str">
        <f>IF($B$1=M$1,VLOOKUP($A6,'Proforma OP 4'!$B$17:$D$33,3,FALSE),"")</f>
        <v/>
      </c>
      <c r="N20" s="58" t="str">
        <f>IF($B$1=N$1,VLOOKUP($A6,'Proforma OP 4'!$B$17:$D$33,3,FALSE),"")</f>
        <v/>
      </c>
      <c r="O20" s="58" t="str">
        <f>IF($B$1=O$1,VLOOKUP($A6,'Proforma OP 4'!$B$17:$D$33,3,FALSE),"")</f>
        <v/>
      </c>
      <c r="P20" s="58" t="str">
        <f>IF($B$1=P$1,VLOOKUP($A6,'Proforma OP 4'!$B$17:$D$33,3,FALSE),"")</f>
        <v/>
      </c>
      <c r="S20" s="58"/>
      <c r="T20" s="58"/>
      <c r="U20" s="58"/>
      <c r="V20" s="58"/>
    </row>
    <row r="21" spans="1:22" s="56" customFormat="1" ht="15">
      <c r="A21" s="56" t="s">
        <v>79</v>
      </c>
      <c r="B21" s="57"/>
      <c r="C21" s="57"/>
      <c r="D21" s="57"/>
      <c r="E21" s="57"/>
      <c r="F21" s="58"/>
      <c r="G21" s="58">
        <f>IF($B$1=G$1,VLOOKUP($A7,'Proforma OP 4'!$B$17:$D$33,3,FALSE),"")</f>
        <v>0</v>
      </c>
      <c r="H21" s="58" t="str">
        <f>IF($B$1=H$1,VLOOKUP($A7,'Proforma OP 4'!$B$17:$D$33,3,FALSE),"")</f>
        <v/>
      </c>
      <c r="I21" s="58" t="str">
        <f>IF($B$1=I$1,VLOOKUP($A7,'Proforma OP 4'!$B$17:$D$33,3,FALSE),"")</f>
        <v/>
      </c>
      <c r="J21" s="58" t="str">
        <f>IF($B$1=J$1,VLOOKUP($A7,'Proforma OP 4'!$B$17:$D$33,3,FALSE),"")</f>
        <v/>
      </c>
      <c r="K21" s="58" t="str">
        <f>IF($B$1=K$1,VLOOKUP($A7,'Proforma OP 4'!$B$17:$D$33,3,FALSE),"")</f>
        <v/>
      </c>
      <c r="L21" s="58" t="str">
        <f>IF($B$1=L$1,VLOOKUP($A7,'Proforma OP 4'!$B$17:$D$33,3,FALSE),"")</f>
        <v/>
      </c>
      <c r="M21" s="58" t="str">
        <f>IF($B$1=M$1,VLOOKUP($A7,'Proforma OP 4'!$B$17:$D$33,3,FALSE),"")</f>
        <v/>
      </c>
      <c r="N21" s="58" t="str">
        <f>IF($B$1=N$1,VLOOKUP($A7,'Proforma OP 4'!$B$17:$D$33,3,FALSE),"")</f>
        <v/>
      </c>
      <c r="O21" s="58" t="str">
        <f>IF($B$1=O$1,VLOOKUP($A7,'Proforma OP 4'!$B$17:$D$33,3,FALSE),"")</f>
        <v/>
      </c>
      <c r="P21" s="58" t="str">
        <f>IF($B$1=P$1,VLOOKUP($A7,'Proforma OP 4'!$B$17:$D$33,3,FALSE),"")</f>
        <v/>
      </c>
      <c r="S21" s="58"/>
      <c r="T21" s="58"/>
      <c r="U21" s="58"/>
      <c r="V21" s="58"/>
    </row>
    <row r="22" spans="1:22" s="56" customFormat="1" ht="15">
      <c r="A22" s="56" t="s">
        <v>80</v>
      </c>
      <c r="B22" s="57"/>
      <c r="C22" s="57"/>
      <c r="D22" s="57"/>
      <c r="E22" s="57"/>
      <c r="F22" s="58"/>
      <c r="G22" s="58">
        <f>IF($B$1=G$1,VLOOKUP($A8,'Proforma OP 4'!$B$17:$D$33,3,FALSE),"")</f>
        <v>0</v>
      </c>
      <c r="H22" s="58" t="str">
        <f>IF($B$1=H$1,VLOOKUP($A8,'Proforma OP 4'!$B$17:$D$33,3,FALSE),"")</f>
        <v/>
      </c>
      <c r="I22" s="58" t="str">
        <f>IF($B$1=I$1,VLOOKUP($A8,'Proforma OP 4'!$B$17:$D$33,3,FALSE),"")</f>
        <v/>
      </c>
      <c r="J22" s="58" t="str">
        <f>IF($B$1=J$1,VLOOKUP($A8,'Proforma OP 4'!$B$17:$D$33,3,FALSE),"")</f>
        <v/>
      </c>
      <c r="K22" s="58" t="str">
        <f>IF($B$1=K$1,VLOOKUP($A8,'Proforma OP 4'!$B$17:$D$33,3,FALSE),"")</f>
        <v/>
      </c>
      <c r="L22" s="58" t="str">
        <f>IF($B$1=L$1,VLOOKUP($A8,'Proforma OP 4'!$B$17:$D$33,3,FALSE),"")</f>
        <v/>
      </c>
      <c r="M22" s="58" t="str">
        <f>IF($B$1=M$1,VLOOKUP($A8,'Proforma OP 4'!$B$17:$D$33,3,FALSE),"")</f>
        <v/>
      </c>
      <c r="N22" s="58" t="str">
        <f>IF($B$1=N$1,VLOOKUP($A8,'Proforma OP 4'!$B$17:$D$33,3,FALSE),"")</f>
        <v/>
      </c>
      <c r="O22" s="58" t="str">
        <f>IF($B$1=O$1,VLOOKUP($A8,'Proforma OP 4'!$B$17:$D$33,3,FALSE),"")</f>
        <v/>
      </c>
      <c r="P22" s="58" t="str">
        <f>IF($B$1=P$1,VLOOKUP($A8,'Proforma OP 4'!$B$17:$D$33,3,FALSE),"")</f>
        <v/>
      </c>
      <c r="S22" s="58"/>
      <c r="T22" s="58"/>
      <c r="U22" s="58"/>
      <c r="V22" s="58"/>
    </row>
    <row r="23" spans="1:22" s="56" customFormat="1" ht="15">
      <c r="A23" s="56" t="s">
        <v>81</v>
      </c>
      <c r="B23" s="57"/>
      <c r="C23" s="57"/>
      <c r="D23" s="57"/>
      <c r="E23" s="57"/>
      <c r="F23" s="58"/>
      <c r="G23" s="58">
        <f>IF($B$1=G$1,VLOOKUP($A9,'Proforma OP 4'!$B$17:$D$33,3,FALSE),"")</f>
        <v>0</v>
      </c>
      <c r="H23" s="58" t="str">
        <f>IF($B$1=H$1,VLOOKUP($A9,'Proforma OP 4'!$B$17:$D$33,3,FALSE),"")</f>
        <v/>
      </c>
      <c r="I23" s="58" t="str">
        <f>IF($B$1=I$1,VLOOKUP($A9,'Proforma OP 4'!$B$17:$D$33,3,FALSE),"")</f>
        <v/>
      </c>
      <c r="J23" s="58" t="str">
        <f>IF($B$1=J$1,VLOOKUP($A9,'Proforma OP 4'!$B$17:$D$33,3,FALSE),"")</f>
        <v/>
      </c>
      <c r="K23" s="58" t="str">
        <f>IF($B$1=K$1,VLOOKUP($A9,'Proforma OP 4'!$B$17:$D$33,3,FALSE),"")</f>
        <v/>
      </c>
      <c r="L23" s="58" t="str">
        <f>IF($B$1=L$1,VLOOKUP($A9,'Proforma OP 4'!$B$17:$D$33,3,FALSE),"")</f>
        <v/>
      </c>
      <c r="M23" s="58" t="str">
        <f>IF($B$1=M$1,VLOOKUP($A9,'Proforma OP 4'!$B$17:$D$33,3,FALSE),"")</f>
        <v/>
      </c>
      <c r="N23" s="58" t="str">
        <f>IF($B$1=N$1,VLOOKUP($A9,'Proforma OP 4'!$B$17:$D$33,3,FALSE),"")</f>
        <v/>
      </c>
      <c r="O23" s="58" t="str">
        <f>IF($B$1=O$1,VLOOKUP($A9,'Proforma OP 4'!$B$17:$D$33,3,FALSE),"")</f>
        <v/>
      </c>
      <c r="P23" s="58" t="str">
        <f>IF($B$1=P$1,VLOOKUP($A9,'Proforma OP 4'!$B$17:$D$33,3,FALSE),"")</f>
        <v/>
      </c>
      <c r="S23" s="58"/>
      <c r="T23" s="58"/>
      <c r="U23" s="58"/>
      <c r="V23" s="58"/>
    </row>
    <row r="24" spans="1:22" s="56" customFormat="1" ht="15">
      <c r="A24" s="56" t="s">
        <v>82</v>
      </c>
      <c r="B24" s="57"/>
      <c r="C24" s="57"/>
      <c r="D24" s="57"/>
      <c r="E24" s="57"/>
      <c r="F24" s="58"/>
      <c r="G24" s="58">
        <f>IF($B$1=G$1,VLOOKUP($A10,'Proforma OP 4'!$B$17:$D$33,3,FALSE),"")</f>
        <v>0</v>
      </c>
      <c r="H24" s="58" t="str">
        <f>IF($B$1=H$1,VLOOKUP($A10,'Proforma OP 4'!$B$17:$D$33,3,FALSE),"")</f>
        <v/>
      </c>
      <c r="I24" s="58" t="str">
        <f>IF($B$1=I$1,VLOOKUP($A10,'Proforma OP 4'!$B$17:$D$33,3,FALSE),"")</f>
        <v/>
      </c>
      <c r="J24" s="58" t="str">
        <f>IF($B$1=J$1,VLOOKUP($A10,'Proforma OP 4'!$B$17:$D$33,3,FALSE),"")</f>
        <v/>
      </c>
      <c r="K24" s="58" t="str">
        <f>IF($B$1=K$1,VLOOKUP($A10,'Proforma OP 4'!$B$17:$D$33,3,FALSE),"")</f>
        <v/>
      </c>
      <c r="L24" s="58" t="str">
        <f>IF($B$1=L$1,VLOOKUP($A10,'Proforma OP 4'!$B$17:$D$33,3,FALSE),"")</f>
        <v/>
      </c>
      <c r="M24" s="58" t="str">
        <f>IF($B$1=M$1,VLOOKUP($A10,'Proforma OP 4'!$B$17:$D$33,3,FALSE),"")</f>
        <v/>
      </c>
      <c r="N24" s="58" t="str">
        <f>IF($B$1=N$1,VLOOKUP($A10,'Proforma OP 4'!$B$17:$D$33,3,FALSE),"")</f>
        <v/>
      </c>
      <c r="O24" s="58" t="str">
        <f>IF($B$1=O$1,VLOOKUP($A10,'Proforma OP 4'!$B$17:$D$33,3,FALSE),"")</f>
        <v/>
      </c>
      <c r="P24" s="58" t="str">
        <f>IF($B$1=P$1,VLOOKUP($A10,'Proforma OP 4'!$B$17:$D$33,3,FALSE),"")</f>
        <v/>
      </c>
      <c r="S24" s="58"/>
      <c r="T24" s="58"/>
      <c r="U24" s="58"/>
      <c r="V24" s="58"/>
    </row>
    <row r="25" spans="1:22" s="56" customFormat="1" ht="15">
      <c r="A25" s="56" t="s">
        <v>83</v>
      </c>
      <c r="B25" s="57"/>
      <c r="C25" s="57"/>
      <c r="D25" s="57"/>
      <c r="E25" s="57"/>
      <c r="F25" s="58"/>
      <c r="G25" s="58">
        <f>IF($B$1=G$1,VLOOKUP($A11,'Proforma OP 4'!$B$17:$D$33,3,FALSE),"")</f>
        <v>0</v>
      </c>
      <c r="H25" s="58" t="str">
        <f>IF($B$1=H$1,VLOOKUP($A11,'Proforma OP 4'!$B$17:$D$33,3,FALSE),"")</f>
        <v/>
      </c>
      <c r="I25" s="58" t="str">
        <f>IF($B$1=I$1,VLOOKUP($A11,'Proforma OP 4'!$B$17:$D$33,3,FALSE),"")</f>
        <v/>
      </c>
      <c r="J25" s="58" t="str">
        <f>IF($B$1=J$1,VLOOKUP($A11,'Proforma OP 4'!$B$17:$D$33,3,FALSE),"")</f>
        <v/>
      </c>
      <c r="K25" s="58" t="str">
        <f>IF($B$1=K$1,VLOOKUP($A11,'Proforma OP 4'!$B$17:$D$33,3,FALSE),"")</f>
        <v/>
      </c>
      <c r="L25" s="58" t="str">
        <f>IF($B$1=L$1,VLOOKUP($A11,'Proforma OP 4'!$B$17:$D$33,3,FALSE),"")</f>
        <v/>
      </c>
      <c r="M25" s="58" t="str">
        <f>IF($B$1=M$1,VLOOKUP($A11,'Proforma OP 4'!$B$17:$D$33,3,FALSE),"")</f>
        <v/>
      </c>
      <c r="N25" s="58" t="str">
        <f>IF($B$1=N$1,VLOOKUP($A11,'Proforma OP 4'!$B$17:$D$33,3,FALSE),"")</f>
        <v/>
      </c>
      <c r="O25" s="58" t="str">
        <f>IF($B$1=O$1,VLOOKUP($A11,'Proforma OP 4'!$B$17:$D$33,3,FALSE),"")</f>
        <v/>
      </c>
      <c r="P25" s="58" t="str">
        <f>IF($B$1=P$1,VLOOKUP($A11,'Proforma OP 4'!$B$17:$D$33,3,FALSE),"")</f>
        <v/>
      </c>
      <c r="S25" s="58"/>
      <c r="T25" s="58"/>
      <c r="U25" s="58"/>
      <c r="V25" s="58"/>
    </row>
    <row r="26" spans="1:22" s="56" customFormat="1" ht="15">
      <c r="A26" s="56" t="s">
        <v>84</v>
      </c>
      <c r="B26" s="57"/>
      <c r="C26" s="57"/>
      <c r="D26" s="57"/>
      <c r="E26" s="57"/>
      <c r="F26" s="58"/>
      <c r="G26" s="58">
        <f>IF($B$1=G$1,VLOOKUP($A12,'Proforma OP 4'!$B$17:$D$33,3,FALSE),"")</f>
        <v>0</v>
      </c>
      <c r="H26" s="58" t="str">
        <f>IF($B$1=H$1,VLOOKUP($A12,'Proforma OP 4'!$B$17:$D$33,3,FALSE),"")</f>
        <v/>
      </c>
      <c r="I26" s="58" t="str">
        <f>IF($B$1=I$1,VLOOKUP($A12,'Proforma OP 4'!$B$17:$D$33,3,FALSE),"")</f>
        <v/>
      </c>
      <c r="J26" s="58" t="str">
        <f>IF($B$1=J$1,VLOOKUP($A12,'Proforma OP 4'!$B$17:$D$33,3,FALSE),"")</f>
        <v/>
      </c>
      <c r="K26" s="58" t="str">
        <f>IF($B$1=K$1,VLOOKUP($A12,'Proforma OP 4'!$B$17:$D$33,3,FALSE),"")</f>
        <v/>
      </c>
      <c r="L26" s="58" t="str">
        <f>IF($B$1=L$1,VLOOKUP($A12,'Proforma OP 4'!$B$17:$D$33,3,FALSE),"")</f>
        <v/>
      </c>
      <c r="M26" s="58" t="str">
        <f>IF($B$1=M$1,VLOOKUP($A12,'Proforma OP 4'!$B$17:$D$33,3,FALSE),"")</f>
        <v/>
      </c>
      <c r="N26" s="58" t="str">
        <f>IF($B$1=N$1,VLOOKUP($A12,'Proforma OP 4'!$B$17:$D$33,3,FALSE),"")</f>
        <v/>
      </c>
      <c r="O26" s="58" t="str">
        <f>IF($B$1=O$1,VLOOKUP($A12,'Proforma OP 4'!$B$17:$D$33,3,FALSE),"")</f>
        <v/>
      </c>
      <c r="P26" s="58" t="str">
        <f>IF($B$1=P$1,VLOOKUP($A12,'Proforma OP 4'!$B$17:$D$33,3,FALSE),"")</f>
        <v/>
      </c>
      <c r="S26" s="58"/>
      <c r="T26" s="58"/>
      <c r="U26" s="58"/>
      <c r="V26" s="58"/>
    </row>
    <row r="27" spans="1:22" s="56" customFormat="1" ht="15">
      <c r="A27" s="56" t="s">
        <v>85</v>
      </c>
      <c r="B27" s="57"/>
      <c r="C27" s="57"/>
      <c r="D27" s="57"/>
      <c r="E27" s="57"/>
      <c r="F27" s="58"/>
      <c r="G27" s="58">
        <f>IF($B$1=G$1,VLOOKUP($A13,'Proforma OP 4'!$B$17:$D$33,3,FALSE),"")</f>
        <v>0</v>
      </c>
      <c r="H27" s="58" t="str">
        <f>IF($B$1=H$1,VLOOKUP($A13,'Proforma OP 4'!$B$17:$D$33,3,FALSE),"")</f>
        <v/>
      </c>
      <c r="I27" s="58" t="str">
        <f>IF($B$1=I$1,VLOOKUP($A13,'Proforma OP 4'!$B$17:$D$33,3,FALSE),"")</f>
        <v/>
      </c>
      <c r="J27" s="58" t="str">
        <f>IF($B$1=J$1,VLOOKUP($A13,'Proforma OP 4'!$B$17:$D$33,3,FALSE),"")</f>
        <v/>
      </c>
      <c r="K27" s="58" t="str">
        <f>IF($B$1=K$1,VLOOKUP($A13,'Proforma OP 4'!$B$17:$D$33,3,FALSE),"")</f>
        <v/>
      </c>
      <c r="L27" s="58" t="str">
        <f>IF($B$1=L$1,VLOOKUP($A13,'Proforma OP 4'!$B$17:$D$33,3,FALSE),"")</f>
        <v/>
      </c>
      <c r="M27" s="58" t="str">
        <f>IF($B$1=M$1,VLOOKUP($A13,'Proforma OP 4'!$B$17:$D$33,3,FALSE),"")</f>
        <v/>
      </c>
      <c r="N27" s="58" t="str">
        <f>IF($B$1=N$1,VLOOKUP($A13,'Proforma OP 4'!$B$17:$D$33,3,FALSE),"")</f>
        <v/>
      </c>
      <c r="O27" s="58" t="str">
        <f>IF($B$1=O$1,VLOOKUP($A13,'Proforma OP 4'!$B$17:$D$33,3,FALSE),"")</f>
        <v/>
      </c>
      <c r="P27" s="58" t="str">
        <f>IF($B$1=P$1,VLOOKUP($A13,'Proforma OP 4'!$B$17:$D$33,3,FALSE),"")</f>
        <v/>
      </c>
      <c r="S27" s="58"/>
      <c r="T27" s="58"/>
      <c r="U27" s="58"/>
      <c r="V27" s="58"/>
    </row>
    <row r="28" spans="1:22" s="56" customFormat="1" ht="15">
      <c r="A28" s="56" t="s">
        <v>86</v>
      </c>
      <c r="B28" s="57"/>
      <c r="C28" s="57"/>
      <c r="D28" s="57"/>
      <c r="E28" s="57"/>
      <c r="F28" s="58"/>
      <c r="G28" s="58">
        <f>IF($B$1=G$1,VLOOKUP($A14,'Proforma OP 4'!$B$17:$D$33,3,FALSE),"")</f>
        <v>0</v>
      </c>
      <c r="H28" s="58" t="str">
        <f>IF($B$1=H$1,VLOOKUP($A14,'Proforma OP 4'!$B$17:$D$33,3,FALSE),"")</f>
        <v/>
      </c>
      <c r="I28" s="58" t="str">
        <f>IF($B$1=I$1,VLOOKUP($A14,'Proforma OP 4'!$B$17:$D$33,3,FALSE),"")</f>
        <v/>
      </c>
      <c r="J28" s="58" t="str">
        <f>IF($B$1=J$1,VLOOKUP($A14,'Proforma OP 4'!$B$17:$D$33,3,FALSE),"")</f>
        <v/>
      </c>
      <c r="K28" s="58" t="str">
        <f>IF($B$1=K$1,VLOOKUP($A14,'Proforma OP 4'!$B$17:$D$33,3,FALSE),"")</f>
        <v/>
      </c>
      <c r="L28" s="58" t="str">
        <f>IF($B$1=L$1,VLOOKUP($A14,'Proforma OP 4'!$B$17:$D$33,3,FALSE),"")</f>
        <v/>
      </c>
      <c r="M28" s="58" t="str">
        <f>IF($B$1=M$1,VLOOKUP($A14,'Proforma OP 4'!$B$17:$D$33,3,FALSE),"")</f>
        <v/>
      </c>
      <c r="N28" s="58" t="str">
        <f>IF($B$1=N$1,VLOOKUP($A14,'Proforma OP 4'!$B$17:$D$33,3,FALSE),"")</f>
        <v/>
      </c>
      <c r="O28" s="58" t="str">
        <f>IF($B$1=O$1,VLOOKUP($A14,'Proforma OP 4'!$B$17:$D$33,3,FALSE),"")</f>
        <v/>
      </c>
      <c r="P28" s="58" t="str">
        <f>IF($B$1=P$1,VLOOKUP($A14,'Proforma OP 4'!$B$17:$D$33,3,FALSE),"")</f>
        <v/>
      </c>
      <c r="S28" s="58"/>
      <c r="T28" s="58"/>
      <c r="U28" s="58"/>
      <c r="V28" s="58"/>
    </row>
    <row r="29" spans="1:22" s="56" customFormat="1" ht="15">
      <c r="A29" s="56" t="s">
        <v>87</v>
      </c>
      <c r="B29" s="57"/>
      <c r="C29" s="57"/>
      <c r="D29" s="57"/>
      <c r="E29" s="57"/>
      <c r="F29" s="58"/>
      <c r="G29" s="58">
        <f>IF($B$1=G$1,VLOOKUP($A15,'Proforma OP 4'!$B$17:$D$33,3,FALSE),"")</f>
        <v>0</v>
      </c>
      <c r="H29" s="58" t="str">
        <f>IF($B$1=H$1,VLOOKUP($A15,'Proforma OP 4'!$B$17:$D$33,3,FALSE),"")</f>
        <v/>
      </c>
      <c r="I29" s="58" t="str">
        <f>IF($B$1=I$1,VLOOKUP($A15,'Proforma OP 4'!$B$17:$D$33,3,FALSE),"")</f>
        <v/>
      </c>
      <c r="J29" s="58" t="str">
        <f>IF($B$1=J$1,VLOOKUP($A15,'Proforma OP 4'!$B$17:$D$33,3,FALSE),"")</f>
        <v/>
      </c>
      <c r="K29" s="58" t="str">
        <f>IF($B$1=K$1,VLOOKUP($A15,'Proforma OP 4'!$B$17:$D$33,3,FALSE),"")</f>
        <v/>
      </c>
      <c r="L29" s="58" t="str">
        <f>IF($B$1=L$1,VLOOKUP($A15,'Proforma OP 4'!$B$17:$D$33,3,FALSE),"")</f>
        <v/>
      </c>
      <c r="M29" s="58" t="str">
        <f>IF($B$1=M$1,VLOOKUP($A15,'Proforma OP 4'!$B$17:$D$33,3,FALSE),"")</f>
        <v/>
      </c>
      <c r="N29" s="58" t="str">
        <f>IF($B$1=N$1,VLOOKUP($A15,'Proforma OP 4'!$B$17:$D$33,3,FALSE),"")</f>
        <v/>
      </c>
      <c r="O29" s="58" t="str">
        <f>IF($B$1=O$1,VLOOKUP($A15,'Proforma OP 4'!$B$17:$D$33,3,FALSE),"")</f>
        <v/>
      </c>
      <c r="P29" s="58" t="str">
        <f>IF($B$1=P$1,VLOOKUP($A15,'Proforma OP 4'!$B$17:$D$33,3,FALSE),"")</f>
        <v/>
      </c>
      <c r="S29" s="58"/>
      <c r="T29" s="58"/>
      <c r="U29" s="58"/>
      <c r="V29" s="58"/>
    </row>
    <row r="30" spans="1:22" s="56" customFormat="1" ht="15">
      <c r="A30" s="56" t="s">
        <v>88</v>
      </c>
      <c r="B30" s="57"/>
      <c r="C30" s="57"/>
      <c r="D30" s="57"/>
      <c r="E30" s="57"/>
      <c r="F30" s="58"/>
      <c r="G30" s="58">
        <f>IF($B$1=G$1,VLOOKUP($A16,'Proforma OP 4'!$B$17:$D$33,3,FALSE),"")</f>
        <v>0</v>
      </c>
      <c r="H30" s="58" t="str">
        <f>IF($B$1=H$1,VLOOKUP($A16,'Proforma OP 4'!$B$17:$D$33,3,FALSE),"")</f>
        <v/>
      </c>
      <c r="I30" s="58" t="str">
        <f>IF($B$1=I$1,VLOOKUP($A16,'Proforma OP 4'!$B$17:$D$33,3,FALSE),"")</f>
        <v/>
      </c>
      <c r="J30" s="58" t="str">
        <f>IF($B$1=J$1,VLOOKUP($A16,'Proforma OP 4'!$B$17:$D$33,3,FALSE),"")</f>
        <v/>
      </c>
      <c r="K30" s="58" t="str">
        <f>IF($B$1=K$1,VLOOKUP($A16,'Proforma OP 4'!$B$17:$D$33,3,FALSE),"")</f>
        <v/>
      </c>
      <c r="L30" s="58" t="str">
        <f>IF($B$1=L$1,VLOOKUP($A16,'Proforma OP 4'!$B$17:$D$33,3,FALSE),"")</f>
        <v/>
      </c>
      <c r="M30" s="58" t="str">
        <f>IF($B$1=M$1,VLOOKUP($A16,'Proforma OP 4'!$B$17:$D$33,3,FALSE),"")</f>
        <v/>
      </c>
      <c r="N30" s="58" t="str">
        <f>IF($B$1=N$1,VLOOKUP($A16,'Proforma OP 4'!$B$17:$D$33,3,FALSE),"")</f>
        <v/>
      </c>
      <c r="O30" s="58" t="str">
        <f>IF($B$1=O$1,VLOOKUP($A16,'Proforma OP 4'!$B$17:$D$33,3,FALSE),"")</f>
        <v/>
      </c>
      <c r="P30" s="58" t="str">
        <f>IF($B$1=P$1,VLOOKUP($A16,'Proforma OP 4'!$B$17:$D$33,3,FALSE),"")</f>
        <v/>
      </c>
      <c r="S30" s="58"/>
      <c r="T30" s="58"/>
      <c r="U30" s="58"/>
      <c r="V30" s="58"/>
    </row>
    <row r="31" ht="15">
      <c r="F31" s="4"/>
    </row>
  </sheetData>
  <sheetProtection algorithmName="SHA-512" hashValue="wWgLk1ZyhqBFpRSYeWwxCYLLBnyCMBv0Wu/as9raE8FEZNHeYgO0EJXQ6VIcsrPFTKsTdu49dpeVYHhJ62BhTg==" saltValue="kXrwlabb0p3mFoyFqU2tzQ==" spinCount="100000" sheet="1" objects="1" scenarios="1"/>
  <conditionalFormatting sqref="B2:F2 H2:K2">
    <cfRule type="duplicateValues" priority="6" dxfId="0">
      <formula>AND(COUNTIF($B$2:$F$2,B2)+COUNTIF($H$2:$K$2,B2)&gt;1,NOT(ISBLANK(B2)))</formula>
    </cfRule>
  </conditionalFormatting>
  <conditionalFormatting sqref="L2">
    <cfRule type="duplicateValues" priority="5" dxfId="0">
      <formula>AND(COUNTIF($L$2:$L$2,L2)&gt;1,NOT(ISBLANK(L2)))</formula>
    </cfRule>
  </conditionalFormatting>
  <conditionalFormatting sqref="M2">
    <cfRule type="duplicateValues" priority="4" dxfId="0">
      <formula>AND(COUNTIF($M$2:$M$2,M2)&gt;1,NOT(ISBLANK(M2)))</formula>
    </cfRule>
  </conditionalFormatting>
  <conditionalFormatting sqref="N2">
    <cfRule type="duplicateValues" priority="3" dxfId="0">
      <formula>AND(COUNTIF($N$2:$N$2,N2)&gt;1,NOT(ISBLANK(N2)))</formula>
    </cfRule>
  </conditionalFormatting>
  <conditionalFormatting sqref="O2">
    <cfRule type="duplicateValues" priority="2" dxfId="0">
      <formula>AND(COUNTIF($O$2:$O$2,O2)&gt;1,NOT(ISBLANK(O2)))</formula>
    </cfRule>
  </conditionalFormatting>
  <conditionalFormatting sqref="P2">
    <cfRule type="duplicateValues" priority="1" dxfId="0">
      <formula>AND(COUNTIF($P$2:$P$2,P2)&gt;1,NOT(ISBLANK(P2)))</formula>
    </cfRule>
  </conditionalFormatting>
  <printOptions/>
  <pageMargins left="0.7" right="0.7" top="0.75" bottom="0.75" header="0.3" footer="0.3"/>
  <pageSetup fitToHeight="0" fitToWidth="1" horizontalDpi="600" verticalDpi="600" orientation="landscape" paperSize="9" scale="92"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etadata xmlns="http://www.objective.com/ecm/document/metadata/27F7A8C78DF04EBC86FB9400C077E1D8" version="1.0.0">
  <systemFields>
    <field name="Objective-Id">
      <value order="0">A2421591</value>
    </field>
    <field name="Objective-Title">
      <value order="0">COPY - AGN Operational Performance Reporting Template</value>
    </field>
    <field name="Objective-Description">
      <value order="0"/>
    </field>
    <field name="Objective-CreationStamp">
      <value order="0">2022-05-23T04:47:05Z</value>
    </field>
    <field name="Objective-IsApproved">
      <value order="0">false</value>
    </field>
    <field name="Objective-IsPublished">
      <value order="0">true</value>
    </field>
    <field name="Objective-DatePublished">
      <value order="0">2022-05-23T04:47:29Z</value>
    </field>
    <field name="Objective-ModificationStamp">
      <value order="0">2022-05-23T04:47:30Z</value>
    </field>
    <field name="Objective-Owner">
      <value order="0">Gohil, Satya</value>
    </field>
    <field name="Objective-Path">
      <value order="0">Objective Global Folder:Classified Object:ESCOSA (Essential Services Commission of SA):GAS:PERFORMANCE MONITORING:Gas - Performance Monitoring - Australian Gas Networks Limited (Previously Envestra Limited):Operational Performance Template 2021-22</value>
    </field>
    <field name="Objective-Parent">
      <value order="0">Operational Performance Template 2021-22</value>
    </field>
    <field name="Objective-State">
      <value order="0">Published</value>
    </field>
    <field name="Objective-VersionId">
      <value order="0">vA3211985</value>
    </field>
    <field name="Objective-Version">
      <value order="0">1.0</value>
    </field>
    <field name="Objective-VersionNumber">
      <value order="0">1</value>
    </field>
    <field name="Objective-VersionComment">
      <value order="0">First version</value>
    </field>
    <field name="Objective-FileNumber">
      <value order="0">ESCOSA13/0002</value>
    </field>
    <field name="Objective-Classification">
      <value order="0"/>
    </field>
    <field name="Objective-Caveats">
      <value order="0"/>
    </field>
  </systemFields>
  <catalogues>
    <catalogue name="Electronic Document - ESCOSA Type Catalogue" type="type" ori="id:cA162">
      <field name="Objective-Jurisdiction">
        <value order="0">Essential Services Commission of SA (ESCOSA)</value>
      </field>
      <field name="Objective-Branch/Section">
        <value order="0">Essential Services Commission of SA (ESCOSA)</value>
      </field>
      <field name="Objective-Document Type">
        <value order="0">Training Material</value>
      </field>
      <field name="Objective-Classification ICS">
        <value order="0">Official</value>
      </field>
      <field name="Objective-Caveat (ICS)">
        <value order="0"/>
      </field>
      <field name="Objective-Exclusive for (ICS)">
        <value order="0"/>
      </field>
      <field name="Objective-Information Management Marker (ICS)">
        <value order="0"/>
      </field>
      <field name="Objective-Connect Creator">
        <value order="0"/>
      </field>
      <field name="Objective-Confidentiality">
        <value order="0"/>
      </field>
      <field name="Objective-Confidentiality Clause">
        <value order="0"/>
      </field>
      <field name="Objective-Integrity">
        <value order="0"/>
      </field>
      <field name="Objective-Availability">
        <value order="0"/>
      </field>
      <field name="Objective-Caveat (CIA)">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Document" ma:contentTypeID="0x0101002D441504121ADA40815EBF9808D77664" ma:contentTypeVersion="10" ma:contentTypeDescription="Create a new document." ma:contentTypeScope="" ma:versionID="7b708e974cd702b1643e437eb2951722">
  <xsd:schema xmlns:xsd="http://www.w3.org/2001/XMLSchema" xmlns:xs="http://www.w3.org/2001/XMLSchema" xmlns:p="http://schemas.microsoft.com/office/2006/metadata/properties" xmlns:ns2="bad552a5-8046-4023-a7b7-943ad2941112" targetNamespace="http://schemas.microsoft.com/office/2006/metadata/properties" ma:root="true" ma:fieldsID="e7abe5f53f2e2e93844c1a1ab9655eb5" ns2:_="">
    <xsd:import namespace="bad552a5-8046-4023-a7b7-943ad294111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d552a5-8046-4023-a7b7-943ad294111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4E844D9-CF72-4ECC-AB8A-91F547B0EE48}">
  <ds:schemaRefs>
    <ds:schemaRef ds:uri="http://schemas.microsoft.com/sharepoint/v3/contenttype/forms"/>
  </ds:schemaRefs>
</ds:datastoreItem>
</file>

<file path=customXml/itemProps2.xml><?xml version="1.0" encoding="utf-8"?>
<ds:datastoreItem xmlns:ds="http://schemas.openxmlformats.org/officeDocument/2006/customXml" ds:itemID="{9791FC51-A3B1-4CF9-A080-FCD6589315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27F7A8C78DF04EBC86FB9400C077E1D8"/>
  </ds:schemaRefs>
</ds:datastoreItem>
</file>

<file path=customXml/itemProps4.xml><?xml version="1.0" encoding="utf-8"?>
<ds:datastoreItem xmlns:ds="http://schemas.openxmlformats.org/officeDocument/2006/customXml" ds:itemID="{CCBE29D3-BD07-49F8-AA5B-A3B5460DE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d552a5-8046-4023-a7b7-943ad2941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Satya Gohil</dc:creator>
  <cp:keywords/>
  <dc:description/>
  <cp:lastModifiedBy>Debbie Talbot</cp:lastModifiedBy>
  <cp:lastPrinted>2022-01-20T23:09:23Z</cp:lastPrinted>
  <dcterms:created xsi:type="dcterms:W3CDTF">2015-06-05T18:17:20Z</dcterms:created>
  <dcterms:modified xsi:type="dcterms:W3CDTF">2022-06-29T22:44:23Z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A2421591</vt:lpwstr>
  </property>
  <property fmtid="{D5CDD505-2E9C-101B-9397-08002B2CF9AE}" pid="4" name="Objective-Title">
    <vt:lpwstr>COPY - AGN Operational Performance Reporting Template</vt:lpwstr>
  </property>
  <property fmtid="{D5CDD505-2E9C-101B-9397-08002B2CF9AE}" pid="5" name="Objective-Description">
    <vt:lpwstr/>
  </property>
  <property fmtid="{D5CDD505-2E9C-101B-9397-08002B2CF9AE}" pid="6" name="Objective-CreationStamp">
    <vt:filetime>2022-05-23T04:47:29Z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2022-05-23T04:47:29Z</vt:filetime>
  </property>
  <property fmtid="{D5CDD505-2E9C-101B-9397-08002B2CF9AE}" pid="10" name="Objective-ModificationStamp">
    <vt:filetime>2022-05-23T04:47:30Z</vt:filetime>
  </property>
  <property fmtid="{D5CDD505-2E9C-101B-9397-08002B2CF9AE}" pid="11" name="Objective-Owner">
    <vt:lpwstr>Gohil, Satya</vt:lpwstr>
  </property>
  <property fmtid="{D5CDD505-2E9C-101B-9397-08002B2CF9AE}" pid="12" name="Objective-Path">
    <vt:lpwstr>ESCOSA (Essential Services Commission of SA):GAS:PERFORMANCE MONITORING:Gas - Performance Monitoring - Australian Gas Networks Limited (Previously Envestra Limited):Operational Performance Template 2021-22:</vt:lpwstr>
  </property>
  <property fmtid="{D5CDD505-2E9C-101B-9397-08002B2CF9AE}" pid="13" name="Objective-Parent">
    <vt:lpwstr>Operational Performance Template 2021-22</vt:lpwstr>
  </property>
  <property fmtid="{D5CDD505-2E9C-101B-9397-08002B2CF9AE}" pid="14" name="Objective-State">
    <vt:lpwstr>Published</vt:lpwstr>
  </property>
  <property fmtid="{D5CDD505-2E9C-101B-9397-08002B2CF9AE}" pid="15" name="Objective-VersionId">
    <vt:lpwstr>vA3211985</vt:lpwstr>
  </property>
  <property fmtid="{D5CDD505-2E9C-101B-9397-08002B2CF9AE}" pid="16" name="Objective-Version">
    <vt:lpwstr>1.0</vt:lpwstr>
  </property>
  <property fmtid="{D5CDD505-2E9C-101B-9397-08002B2CF9AE}" pid="17" name="Objective-VersionNumber">
    <vt:r8>1</vt:r8>
  </property>
  <property fmtid="{D5CDD505-2E9C-101B-9397-08002B2CF9AE}" pid="18" name="Objective-VersionComment">
    <vt:lpwstr>First version</vt:lpwstr>
  </property>
  <property fmtid="{D5CDD505-2E9C-101B-9397-08002B2CF9AE}" pid="19" name="Objective-FileNumber">
    <vt:lpwstr>ESCOSA13/0002</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Jurisdiction">
    <vt:lpwstr>Essential Services Commission of SA (ESCOSA)</vt:lpwstr>
  </property>
  <property fmtid="{D5CDD505-2E9C-101B-9397-08002B2CF9AE}" pid="23" name="Objective-Branch/Section">
    <vt:lpwstr>Essential Services Commission of SA (ESCOSA)</vt:lpwstr>
  </property>
  <property fmtid="{D5CDD505-2E9C-101B-9397-08002B2CF9AE}" pid="24" name="Objective-Document Type">
    <vt:lpwstr>Training Material</vt:lpwstr>
  </property>
  <property fmtid="{D5CDD505-2E9C-101B-9397-08002B2CF9AE}" pid="25" name="Objective-Classification ICS">
    <vt:lpwstr>Official</vt:lpwstr>
  </property>
  <property fmtid="{D5CDD505-2E9C-101B-9397-08002B2CF9AE}" pid="26" name="Objective-Caveat (ICS)">
    <vt:lpwstr/>
  </property>
  <property fmtid="{D5CDD505-2E9C-101B-9397-08002B2CF9AE}" pid="27" name="Objective-Exclusive for (ICS)">
    <vt:lpwstr/>
  </property>
  <property fmtid="{D5CDD505-2E9C-101B-9397-08002B2CF9AE}" pid="28" name="Objective-Information Management Marker (ICS)">
    <vt:lpwstr/>
  </property>
  <property fmtid="{D5CDD505-2E9C-101B-9397-08002B2CF9AE}" pid="29" name="Objective-Connect Creator">
    <vt:lpwstr/>
  </property>
  <property fmtid="{D5CDD505-2E9C-101B-9397-08002B2CF9AE}" pid="30" name="Objective-Confidentiality">
    <vt:lpwstr/>
  </property>
  <property fmtid="{D5CDD505-2E9C-101B-9397-08002B2CF9AE}" pid="31" name="Objective-Confidentiality Clause">
    <vt:lpwstr/>
  </property>
  <property fmtid="{D5CDD505-2E9C-101B-9397-08002B2CF9AE}" pid="32" name="Objective-Integrity">
    <vt:lpwstr/>
  </property>
  <property fmtid="{D5CDD505-2E9C-101B-9397-08002B2CF9AE}" pid="33" name="Objective-Availability">
    <vt:lpwstr/>
  </property>
  <property fmtid="{D5CDD505-2E9C-101B-9397-08002B2CF9AE}" pid="34" name="Objective-Caveat (CIA)">
    <vt:lpwstr/>
  </property>
  <property fmtid="{D5CDD505-2E9C-101B-9397-08002B2CF9AE}" pid="35" name="Objective-Comment">
    <vt:lpwstr/>
  </property>
  <property fmtid="{D5CDD505-2E9C-101B-9397-08002B2CF9AE}" pid="36" name="Objective-Jurisdiction [system]">
    <vt:lpwstr>Essential Services Commission of SA (ESCOSA)</vt:lpwstr>
  </property>
  <property fmtid="{D5CDD505-2E9C-101B-9397-08002B2CF9AE}" pid="37" name="Objective-Branch/Section [system]">
    <vt:lpwstr>Essential Services Commission of SA (ESCOSA)</vt:lpwstr>
  </property>
  <property fmtid="{D5CDD505-2E9C-101B-9397-08002B2CF9AE}" pid="38" name="Objective-Document Type [system]">
    <vt:lpwstr>Training Material</vt:lpwstr>
  </property>
  <property fmtid="{D5CDD505-2E9C-101B-9397-08002B2CF9AE}" pid="39" name="Objective-Classification ICS [system]">
    <vt:lpwstr>Official</vt:lpwstr>
  </property>
  <property fmtid="{D5CDD505-2E9C-101B-9397-08002B2CF9AE}" pid="40" name="Objective-Caveat (ICS) [system]">
    <vt:lpwstr/>
  </property>
  <property fmtid="{D5CDD505-2E9C-101B-9397-08002B2CF9AE}" pid="41" name="Objective-Exclusive for (ICS) [system]">
    <vt:lpwstr/>
  </property>
  <property fmtid="{D5CDD505-2E9C-101B-9397-08002B2CF9AE}" pid="42" name="Objective-Information Management Marker (ICS) [system]">
    <vt:lpwstr/>
  </property>
  <property fmtid="{D5CDD505-2E9C-101B-9397-08002B2CF9AE}" pid="43" name="Objective-Connect Creator [system]">
    <vt:lpwstr/>
  </property>
  <property fmtid="{D5CDD505-2E9C-101B-9397-08002B2CF9AE}" pid="44" name="Objective-Confidentiality [system]">
    <vt:lpwstr/>
  </property>
  <property fmtid="{D5CDD505-2E9C-101B-9397-08002B2CF9AE}" pid="45" name="Objective-Confidentiality Clause [system]">
    <vt:lpwstr/>
  </property>
  <property fmtid="{D5CDD505-2E9C-101B-9397-08002B2CF9AE}" pid="46" name="Objective-Integrity [system]">
    <vt:lpwstr/>
  </property>
  <property fmtid="{D5CDD505-2E9C-101B-9397-08002B2CF9AE}" pid="47" name="Objective-Availability [system]">
    <vt:lpwstr/>
  </property>
  <property fmtid="{D5CDD505-2E9C-101B-9397-08002B2CF9AE}" pid="48" name="Objective-Caveat (CIA) [system]">
    <vt:lpwstr/>
  </property>
  <property fmtid="{D5CDD505-2E9C-101B-9397-08002B2CF9AE}" pid="49" name="ContentTypeId">
    <vt:lpwstr>0x0101002D441504121ADA40815EBF9808D77664</vt:lpwstr>
  </property>
</Properties>
</file>